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5370" windowWidth="15240" windowHeight="8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<sst xmlns="http://schemas.openxmlformats.org/spreadsheetml/2006/main" count="416" uniqueCount="216">
  <si>
    <t>Sunday, April 18, 2010</t>
  </si>
  <si>
    <t xml:space="preserve">   </t>
  </si>
  <si>
    <t xml:space="preserve">                </t>
  </si>
  <si>
    <t xml:space="preserve">        </t>
  </si>
  <si>
    <t>Speed</t>
  </si>
  <si>
    <t>Distance</t>
  </si>
  <si>
    <t>Points</t>
  </si>
  <si>
    <t xml:space="preserve">ID </t>
  </si>
  <si>
    <t xml:space="preserve">Name            </t>
  </si>
  <si>
    <t xml:space="preserve">Glider  </t>
  </si>
  <si>
    <t>Hndcp</t>
  </si>
  <si>
    <t>Actual</t>
  </si>
  <si>
    <t xml:space="preserve"> SH</t>
  </si>
  <si>
    <t xml:space="preserve">Shakman, Michael    </t>
  </si>
  <si>
    <t xml:space="preserve">ASG-29-18 </t>
  </si>
  <si>
    <t>Morris(15), Dekalb(15), 2 hr min</t>
  </si>
  <si>
    <t xml:space="preserve"> G1</t>
  </si>
  <si>
    <t xml:space="preserve">Macys, Robert       </t>
  </si>
  <si>
    <t xml:space="preserve">Ventus 2b </t>
  </si>
  <si>
    <t xml:space="preserve"> HH</t>
  </si>
  <si>
    <t>Mini-Nimbu</t>
  </si>
  <si>
    <t xml:space="preserve"> AY</t>
  </si>
  <si>
    <t xml:space="preserve">Akerley, Mark       </t>
  </si>
  <si>
    <t xml:space="preserve">Discus cs </t>
  </si>
  <si>
    <t xml:space="preserve"> J7</t>
  </si>
  <si>
    <t xml:space="preserve">Kilian, Herb        </t>
  </si>
  <si>
    <t xml:space="preserve">LS-8-15   </t>
  </si>
  <si>
    <t>MAT: 61,23,21,69,73,14</t>
  </si>
  <si>
    <t>1MB</t>
  </si>
  <si>
    <t xml:space="preserve">Borycki, Marek      </t>
  </si>
  <si>
    <t xml:space="preserve">SZD-55-1  </t>
  </si>
  <si>
    <t>MAT:38,48,17</t>
  </si>
  <si>
    <t>Task</t>
  </si>
  <si>
    <t>2010 NISC Scoresheet</t>
  </si>
  <si>
    <t>Remarks</t>
  </si>
  <si>
    <t>Code</t>
  </si>
  <si>
    <t>TAT, Landout Hinckley; airport bonus</t>
  </si>
  <si>
    <t>CGC</t>
  </si>
  <si>
    <t>Duo Discus</t>
  </si>
  <si>
    <t>MD, AB</t>
  </si>
  <si>
    <t>MAT: 79,12,28,43,67,61,73,47</t>
  </si>
  <si>
    <t>28,75,25,1,47</t>
  </si>
  <si>
    <t>Ridenour, Neal</t>
  </si>
  <si>
    <t xml:space="preserve">4000' AGL Start;  Penalty forgiven for first day confusion. </t>
  </si>
  <si>
    <t>12,44,1,61,47,73,14</t>
  </si>
  <si>
    <t>61,20,25&gt;1 Landout Dwight, AB</t>
  </si>
  <si>
    <t xml:space="preserve">Wednesday, April 28, 2010  </t>
  </si>
  <si>
    <t xml:space="preserve">4105'  start; no penalties yet. </t>
  </si>
  <si>
    <t>MAT: 12,44,1,61,47,73,14</t>
  </si>
  <si>
    <t>MAT: 79,12,38,43,67,61,73,47</t>
  </si>
  <si>
    <t>Sunday May 9</t>
  </si>
  <si>
    <t>BB</t>
  </si>
  <si>
    <t>John Cochrane</t>
  </si>
  <si>
    <t>ASW27</t>
  </si>
  <si>
    <t>Quas, Robert</t>
  </si>
  <si>
    <t>Time</t>
  </si>
  <si>
    <t>Hr</t>
  </si>
  <si>
    <t>Min</t>
  </si>
  <si>
    <t>Sec</t>
  </si>
  <si>
    <t xml:space="preserve">Distance points are 600+ dist/longer finisher dist + 25 airport bonus, but no more than 1000. </t>
  </si>
  <si>
    <t xml:space="preserve">Note: To accommodate different tasks, and avoid day devaluation, I take the raw speeds calculated by winscore, then score is handicap*speed/winner's speed. </t>
  </si>
  <si>
    <t>Jan Dziedzic</t>
  </si>
  <si>
    <t>ASW24</t>
  </si>
  <si>
    <t>45,5,84</t>
  </si>
  <si>
    <t>73,2,84,74,62.5.74,23,87</t>
  </si>
  <si>
    <t>2,5,62,21,84,14,79</t>
  </si>
  <si>
    <t>87,5,84,1,61</t>
  </si>
  <si>
    <t>84,62,5,1,21,69,45,47</t>
  </si>
  <si>
    <t>87,5,74,21,87,84</t>
  </si>
  <si>
    <t>21,84,74,3,2,47,73</t>
  </si>
  <si>
    <t>TAT 21(10),3(20),45(20)</t>
  </si>
  <si>
    <t>H2O</t>
  </si>
  <si>
    <t>Hcp</t>
  </si>
  <si>
    <t>DeRosa, John</t>
  </si>
  <si>
    <t>DG101G</t>
  </si>
  <si>
    <t>74,5,60,7,51</t>
  </si>
  <si>
    <t>67R</t>
  </si>
  <si>
    <t>3, 68(8), 23(10) Sky soaring club class</t>
  </si>
  <si>
    <t>Herb Kilian</t>
  </si>
  <si>
    <t>Ron Ridenour</t>
  </si>
  <si>
    <t>John DeRosa</t>
  </si>
  <si>
    <t>Mike Shakman</t>
  </si>
  <si>
    <t>Jeff Russell</t>
  </si>
  <si>
    <t>LS8-15</t>
  </si>
  <si>
    <t>DG101</t>
  </si>
  <si>
    <t>ASG29/18</t>
  </si>
  <si>
    <t>Ventus 2B</t>
  </si>
  <si>
    <t>Saturday May 29. Note: I include sky soaring contest results for regular NISC participants. If anyone sends in a second trace, I'll include their Sky soaring contest results as well</t>
  </si>
  <si>
    <t>Ray Konrath</t>
  </si>
  <si>
    <t>J7</t>
  </si>
  <si>
    <t>MT</t>
  </si>
  <si>
    <t>SH</t>
  </si>
  <si>
    <t>TZ</t>
  </si>
  <si>
    <t xml:space="preserve">Sunday May 30 </t>
  </si>
  <si>
    <t>Sky soaring advanced class</t>
  </si>
  <si>
    <t>Sky sports task 3, 68(8),74(20),3</t>
  </si>
  <si>
    <t>Sky advanced task, 3,68(8),36(20),1(20),3</t>
  </si>
  <si>
    <t>2,3,2,81,10,2</t>
  </si>
  <si>
    <t>LK</t>
  </si>
  <si>
    <t>Marek Borycki</t>
  </si>
  <si>
    <t>SZD 55</t>
  </si>
  <si>
    <t>1,67,38,79,47,73,14,1</t>
  </si>
  <si>
    <t>Sunday July 10</t>
  </si>
  <si>
    <t>40(20), 87(15), 25(15), 3:00 TAT</t>
  </si>
  <si>
    <t>Mark Akerley</t>
  </si>
  <si>
    <t>Bob Spitz</t>
  </si>
  <si>
    <t>Discus CS</t>
  </si>
  <si>
    <t>ASW-28</t>
  </si>
  <si>
    <t>Points per winscore using SSA formula; a bit more than speed/best speed in this case</t>
  </si>
  <si>
    <t xml:space="preserve">Cochrane, John </t>
  </si>
  <si>
    <t>CUMULATIVE SCORES</t>
  </si>
  <si>
    <t>Spitz, Bob</t>
  </si>
  <si>
    <t>Russell, Jeff</t>
  </si>
  <si>
    <t>Score</t>
  </si>
  <si>
    <t>#flights</t>
  </si>
  <si>
    <t>Konrath, Ray</t>
  </si>
  <si>
    <t>Dziedzic, Jan</t>
  </si>
  <si>
    <t>ASG-29-18</t>
  </si>
  <si>
    <t>CGC-MeadowCr-Sweedler-CGC-Jot-Sweedler-CGC-Jot-Bushby-CGC</t>
  </si>
  <si>
    <t>Discus</t>
  </si>
  <si>
    <t>CGC-Woodlake-Cushing-CGC-Bushby-CGC</t>
  </si>
  <si>
    <t>CGC-Morris-Cushing-CGC-Jot-Sweedler-CGC</t>
  </si>
  <si>
    <t>Missed turnpoint = 25 + 100*miss distance</t>
  </si>
  <si>
    <t>Sunday July 25</t>
  </si>
  <si>
    <t>Duscus CS</t>
  </si>
  <si>
    <t>ASW 28</t>
  </si>
  <si>
    <t>ASG29-18</t>
  </si>
  <si>
    <t>87,84,21,61</t>
  </si>
  <si>
    <t>73,61,78,75,25&gt;1</t>
  </si>
  <si>
    <t>47,73,2,84,78,20</t>
  </si>
  <si>
    <t>78,28,75,20,21&gt;1</t>
  </si>
  <si>
    <t>2 HR MAT</t>
  </si>
  <si>
    <t>Sunday August 1</t>
  </si>
  <si>
    <t>73,47,61,21,1,79,47</t>
  </si>
  <si>
    <t>ASW28</t>
  </si>
  <si>
    <t>79,47,1,61,79,1,61,79</t>
  </si>
  <si>
    <t>47,2,23,84,87,1,79,61</t>
  </si>
  <si>
    <t>Penalty for too many refinery thermals (just kidding)</t>
  </si>
  <si>
    <t>Dariusz Ratajewski</t>
  </si>
  <si>
    <t>PW5</t>
  </si>
  <si>
    <t>87,23,84,87</t>
  </si>
  <si>
    <t>73,14,61,79,1,14,73,47,79,1,47</t>
  </si>
  <si>
    <t>Score updated 8/5, 11 turnpoints only.</t>
  </si>
  <si>
    <t>Friday August 6</t>
  </si>
  <si>
    <t>25,79,1,12,61,14,1,47</t>
  </si>
  <si>
    <t>25,79,1,21</t>
  </si>
  <si>
    <t>25,</t>
  </si>
  <si>
    <t>Time &lt; 2:00 minimum task time</t>
  </si>
  <si>
    <t>Duane Eisenbeiss</t>
  </si>
  <si>
    <t>47,73,87,21,61,47</t>
  </si>
  <si>
    <t>Wed August 25</t>
  </si>
  <si>
    <t>Bob Macys</t>
  </si>
  <si>
    <t>Duo</t>
  </si>
  <si>
    <t>2,23,6,14</t>
  </si>
  <si>
    <t>61,21,23,4,84,14,47,87,84,73,14</t>
  </si>
  <si>
    <t>23,70,2,47,84</t>
  </si>
  <si>
    <t>23,70,47,84</t>
  </si>
  <si>
    <t>2,42,70,23,2,47,14,84,1,79</t>
  </si>
  <si>
    <t>Last turn at sweedler improved score, I tried it both ways</t>
  </si>
  <si>
    <t>Thursday Aug 26</t>
  </si>
  <si>
    <t>Ventus2B</t>
  </si>
  <si>
    <t>67,36,26,2,61</t>
  </si>
  <si>
    <t>67,36,26,2,69,61,1,79,59,47,14</t>
  </si>
  <si>
    <t>67,36,84,2,73,59,74</t>
  </si>
  <si>
    <t>67,36,87,84,21,14,47,79,1,47,14</t>
  </si>
  <si>
    <t>Ratajewski, Dariusz</t>
  </si>
  <si>
    <t>Eisenbeiss, Duane</t>
  </si>
  <si>
    <t>61,87,47,79</t>
  </si>
  <si>
    <t>MT15</t>
  </si>
  <si>
    <t>Fri Aug 27</t>
  </si>
  <si>
    <t>61,73,47,79,1,61,79,47</t>
  </si>
  <si>
    <t>61,79,1,61,73,47,79,1,61,47</t>
  </si>
  <si>
    <t>61,1,47,14,1,79,47,73,61</t>
  </si>
  <si>
    <t>Sun Aug 29</t>
  </si>
  <si>
    <t>73,2,84,26,21</t>
  </si>
  <si>
    <t>26,67</t>
  </si>
  <si>
    <t>25,67,2,23,21.67</t>
  </si>
  <si>
    <t>25,67,78,69,87,2,20,67,73</t>
  </si>
  <si>
    <t>SP 47 points start 4645 msl</t>
  </si>
  <si>
    <t>25,67,,69,87,2,60,67,73&gt;1</t>
  </si>
  <si>
    <t>Sun Sept 4</t>
  </si>
  <si>
    <t>87,1,79,47,73,79,47</t>
  </si>
  <si>
    <t>73,59,44,79,47</t>
  </si>
  <si>
    <t>61,1,79,59,47,73,61</t>
  </si>
  <si>
    <t>Neal Ridenour</t>
  </si>
  <si>
    <t>61,14,1,41,14,73,47,1,61</t>
  </si>
  <si>
    <t>Saturday August 7</t>
  </si>
  <si>
    <t>14,73,&gt;14</t>
  </si>
  <si>
    <t>73,47,1,61,47</t>
  </si>
  <si>
    <t>73,79,47,14,61</t>
  </si>
  <si>
    <t>14,47,61,1,14,61</t>
  </si>
  <si>
    <t>I did not see a shorter task call, so scored it as 2 hour MAT</t>
  </si>
  <si>
    <t>Ridenour, Ron</t>
  </si>
  <si>
    <t xml:space="preserve"> </t>
  </si>
  <si>
    <t>CGC-Morris-Joliet-Bushby-Morris-CGC</t>
  </si>
  <si>
    <t>Scoring courtesy Mike Shakman</t>
  </si>
  <si>
    <t>Sun Sept 12</t>
  </si>
  <si>
    <t>69,61,47,79,59,47,1,14</t>
  </si>
  <si>
    <t>61,47,73,14,1,61,69,47,79</t>
  </si>
  <si>
    <t>73,47,79,61,69,1,47,69</t>
  </si>
  <si>
    <t>Sun Oct 3</t>
  </si>
  <si>
    <t>1.5 Hr MAT</t>
  </si>
  <si>
    <t>73,1,79,47,73,1,47,79,1,61</t>
  </si>
  <si>
    <t>73,47,79,1,21,87,84,23</t>
  </si>
  <si>
    <t>74,14,1,25,20&gt;1</t>
  </si>
  <si>
    <t>Sun Oct 31</t>
  </si>
  <si>
    <t>ASW27B</t>
  </si>
  <si>
    <t>59,1,47,73,14,1,79,47,1,61</t>
  </si>
  <si>
    <t>59,1,47,73,14,1,79,47</t>
  </si>
  <si>
    <t>Herb Kiian</t>
  </si>
  <si>
    <t>59,79,61,47</t>
  </si>
  <si>
    <t>59.79.47,1,79</t>
  </si>
  <si>
    <t>59,79,61,47,1,79,47,61</t>
  </si>
  <si>
    <t>Longer flight -- to morris and back after finish</t>
  </si>
  <si>
    <t>Longer flight; sweedler, joliet morris</t>
  </si>
  <si>
    <t>1.5 hour MAT; meadow creek first turn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</si>
</sst>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Font="1" applyFill="1" applyAlignment="1">
      <alignment horizontal="left"/>
    </xf>
    <xf numFmtId="168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1" fontId="0" fillId="0" borderId="0" xfId="0" applyNumberFormat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6"/>
  <sheetViews>
    <sheetView tabSelected="1" zoomScalePageLayoutView="0" workbookViewId="0" topLeftCell="A123">
      <selection activeCell="A137" sqref="A137"/>
    </sheetView>
  </sheetViews>
  <sheetFormatPr defaultColWidth="9.140625" defaultRowHeight="15"/>
  <cols>
    <col min="3" max="3" width="6.28125" style="0" customWidth="1"/>
    <col min="4" max="4" width="20.421875" style="0" customWidth="1"/>
    <col min="5" max="5" width="12.8515625" style="0" customWidth="1"/>
    <col min="6" max="6" width="6.57421875" style="0" customWidth="1"/>
    <col min="7" max="7" width="8.57421875" style="0" customWidth="1"/>
    <col min="8" max="8" width="8.140625" style="0" customWidth="1"/>
    <col min="9" max="9" width="9.28125" style="0" customWidth="1"/>
    <col min="10" max="10" width="8.57421875" style="0" customWidth="1"/>
    <col min="11" max="11" width="8.140625" style="0" customWidth="1"/>
    <col min="12" max="12" width="7.28125" style="0" customWidth="1"/>
    <col min="13" max="13" width="6.28125" style="0" customWidth="1"/>
    <col min="14" max="14" width="6.57421875" style="0" customWidth="1"/>
    <col min="15" max="15" width="29.28125" style="0" customWidth="1"/>
  </cols>
  <sheetData>
    <row r="1" ht="18.75">
      <c r="E1" s="1" t="s">
        <v>33</v>
      </c>
    </row>
    <row r="2" ht="18.75">
      <c r="A2" s="1"/>
    </row>
    <row r="3" ht="15">
      <c r="A3" t="s">
        <v>60</v>
      </c>
    </row>
    <row r="4" ht="15">
      <c r="A4" t="s">
        <v>59</v>
      </c>
    </row>
    <row r="6" spans="3:16" ht="15">
      <c r="C6" t="s">
        <v>1</v>
      </c>
      <c r="D6" t="s">
        <v>2</v>
      </c>
      <c r="E6" t="s">
        <v>3</v>
      </c>
      <c r="H6" s="18" t="s">
        <v>4</v>
      </c>
      <c r="I6" s="18"/>
      <c r="J6" s="18" t="s">
        <v>5</v>
      </c>
      <c r="K6" s="18"/>
      <c r="L6" s="18" t="s">
        <v>55</v>
      </c>
      <c r="M6" s="18"/>
      <c r="N6" s="18"/>
      <c r="P6" t="s">
        <v>34</v>
      </c>
    </row>
    <row r="7" spans="1:17" ht="15">
      <c r="A7" s="6"/>
      <c r="B7" s="6" t="s">
        <v>6</v>
      </c>
      <c r="C7" s="6" t="s">
        <v>7</v>
      </c>
      <c r="D7" s="6" t="s">
        <v>8</v>
      </c>
      <c r="E7" s="6" t="s">
        <v>9</v>
      </c>
      <c r="F7" s="6" t="s">
        <v>71</v>
      </c>
      <c r="G7" s="6" t="s">
        <v>72</v>
      </c>
      <c r="H7" s="6" t="s">
        <v>72</v>
      </c>
      <c r="I7" s="6" t="s">
        <v>11</v>
      </c>
      <c r="J7" s="6" t="s">
        <v>10</v>
      </c>
      <c r="K7" s="6" t="s">
        <v>11</v>
      </c>
      <c r="L7" s="6" t="s">
        <v>56</v>
      </c>
      <c r="M7" s="6" t="s">
        <v>57</v>
      </c>
      <c r="N7" s="6" t="s">
        <v>58</v>
      </c>
      <c r="O7" s="6" t="s">
        <v>32</v>
      </c>
      <c r="P7" s="6" t="s">
        <v>35</v>
      </c>
      <c r="Q7" s="6"/>
    </row>
    <row r="9" spans="1:14" ht="15">
      <c r="A9" t="s">
        <v>0</v>
      </c>
      <c r="H9" s="2"/>
      <c r="I9" s="2"/>
      <c r="J9" s="2"/>
      <c r="K9" s="2"/>
      <c r="L9" s="2"/>
      <c r="M9" s="2"/>
      <c r="N9" s="2"/>
    </row>
    <row r="10" spans="2:15" ht="15">
      <c r="B10" s="3">
        <f>1000*(H10/MAX(H$10:H$15))</f>
        <v>1000</v>
      </c>
      <c r="C10" s="2" t="s">
        <v>12</v>
      </c>
      <c r="D10" t="s">
        <v>13</v>
      </c>
      <c r="E10" t="s">
        <v>14</v>
      </c>
      <c r="G10" s="2">
        <v>0.855</v>
      </c>
      <c r="H10" s="4">
        <f>+G10*(1-0.04*F10)*I10</f>
        <v>43.801649999999995</v>
      </c>
      <c r="I10" s="2">
        <v>51.23</v>
      </c>
      <c r="J10" s="2">
        <v>94.2</v>
      </c>
      <c r="K10" s="2">
        <v>110.2</v>
      </c>
      <c r="L10" s="2">
        <v>2</v>
      </c>
      <c r="M10" s="2">
        <v>9</v>
      </c>
      <c r="N10" s="2">
        <v>2</v>
      </c>
      <c r="O10" t="s">
        <v>15</v>
      </c>
    </row>
    <row r="11" spans="2:15" ht="15">
      <c r="B11" s="3">
        <f>1000*(H11/MAX(H$10:H$15))</f>
        <v>961.2633314041824</v>
      </c>
      <c r="C11" s="2" t="s">
        <v>16</v>
      </c>
      <c r="D11" t="s">
        <v>17</v>
      </c>
      <c r="E11" t="s">
        <v>18</v>
      </c>
      <c r="G11" s="2">
        <v>0.884</v>
      </c>
      <c r="H11" s="4">
        <f>+G11*(1-0.04*F11)*I11</f>
        <v>42.10492</v>
      </c>
      <c r="I11" s="2">
        <v>47.63</v>
      </c>
      <c r="J11" s="2">
        <v>92.8</v>
      </c>
      <c r="K11" s="2">
        <v>105</v>
      </c>
      <c r="L11" s="2">
        <v>2</v>
      </c>
      <c r="M11" s="2">
        <v>12</v>
      </c>
      <c r="N11" s="2">
        <v>14</v>
      </c>
      <c r="O11" t="s">
        <v>49</v>
      </c>
    </row>
    <row r="12" spans="2:15" ht="15">
      <c r="B12" s="3">
        <f>1000*(H12/MAX(H$10:H$15))</f>
        <v>945.4495435674229</v>
      </c>
      <c r="C12" s="2" t="s">
        <v>24</v>
      </c>
      <c r="D12" t="s">
        <v>25</v>
      </c>
      <c r="E12" t="s">
        <v>26</v>
      </c>
      <c r="G12" s="2">
        <v>0.925</v>
      </c>
      <c r="H12" s="4">
        <f>+G12*(1-0.04*F12)*I12</f>
        <v>41.41225000000001</v>
      </c>
      <c r="I12" s="2">
        <v>44.77</v>
      </c>
      <c r="J12" s="2">
        <v>113.6</v>
      </c>
      <c r="K12" s="2">
        <v>122.8</v>
      </c>
      <c r="L12" s="2">
        <v>2</v>
      </c>
      <c r="M12" s="2">
        <v>44</v>
      </c>
      <c r="N12" s="2">
        <v>32</v>
      </c>
      <c r="O12" t="s">
        <v>27</v>
      </c>
    </row>
    <row r="13" spans="2:15" ht="15">
      <c r="B13" s="3">
        <f>1000*(H13/MAX(H$10:H$15))</f>
        <v>873.4374161703956</v>
      </c>
      <c r="C13" s="2" t="s">
        <v>19</v>
      </c>
      <c r="D13" t="s">
        <v>54</v>
      </c>
      <c r="E13" t="s">
        <v>20</v>
      </c>
      <c r="G13" s="2">
        <v>0.94</v>
      </c>
      <c r="H13" s="4">
        <f>+G13*(1-0.04*F13)*I13</f>
        <v>38.258</v>
      </c>
      <c r="I13" s="2">
        <v>40.7</v>
      </c>
      <c r="J13" s="2">
        <v>96.2</v>
      </c>
      <c r="K13" s="2">
        <v>102.3</v>
      </c>
      <c r="L13" s="2">
        <v>2</v>
      </c>
      <c r="M13" s="2">
        <v>30</v>
      </c>
      <c r="N13" s="2">
        <v>49</v>
      </c>
      <c r="O13" t="s">
        <v>48</v>
      </c>
    </row>
    <row r="14" spans="2:15" ht="15">
      <c r="B14" s="3">
        <f>1000*(H14/MAX(H$10:H$15))</f>
        <v>691.9741607907465</v>
      </c>
      <c r="C14" s="2" t="s">
        <v>28</v>
      </c>
      <c r="D14" t="s">
        <v>29</v>
      </c>
      <c r="E14" t="s">
        <v>30</v>
      </c>
      <c r="G14" s="2">
        <v>0.941</v>
      </c>
      <c r="H14" s="4">
        <f>+G14*(1-0.04*F14)*I14</f>
        <v>30.30961</v>
      </c>
      <c r="I14" s="2">
        <v>32.21</v>
      </c>
      <c r="J14" s="2">
        <v>60.6</v>
      </c>
      <c r="K14" s="2">
        <v>64.4</v>
      </c>
      <c r="L14" s="2">
        <v>1</v>
      </c>
      <c r="M14" s="2">
        <v>59</v>
      </c>
      <c r="N14" s="2">
        <v>34</v>
      </c>
      <c r="O14" t="s">
        <v>31</v>
      </c>
    </row>
    <row r="15" spans="2:15" ht="15">
      <c r="B15" s="5">
        <f>MIN(J15/MAX(J10:J14)*600+25,1000)</f>
        <v>471.61971830985914</v>
      </c>
      <c r="C15" s="2" t="s">
        <v>21</v>
      </c>
      <c r="D15" t="s">
        <v>22</v>
      </c>
      <c r="E15" t="s">
        <v>23</v>
      </c>
      <c r="G15" s="2">
        <v>0.939</v>
      </c>
      <c r="H15" s="2"/>
      <c r="I15" s="2"/>
      <c r="J15" s="2">
        <v>84.56</v>
      </c>
      <c r="K15" s="2">
        <v>90.06</v>
      </c>
      <c r="L15" s="2"/>
      <c r="M15" s="2"/>
      <c r="N15" s="2"/>
      <c r="O15" t="s">
        <v>36</v>
      </c>
    </row>
    <row r="16" spans="2:14" ht="15">
      <c r="B16" s="2"/>
      <c r="C16" s="2"/>
      <c r="G16" s="2"/>
      <c r="H16" s="2"/>
      <c r="I16" s="2"/>
      <c r="J16" s="2"/>
      <c r="K16" s="2"/>
      <c r="L16" s="2"/>
      <c r="M16" s="2"/>
      <c r="N16" s="2"/>
    </row>
    <row r="17" spans="1:14" ht="15">
      <c r="A17" t="s">
        <v>46</v>
      </c>
      <c r="B17" s="2"/>
      <c r="C17" s="2"/>
      <c r="G17" s="2"/>
      <c r="H17" s="2"/>
      <c r="I17" s="2"/>
      <c r="J17" s="2"/>
      <c r="K17" s="2"/>
      <c r="L17" s="2"/>
      <c r="M17" s="2"/>
      <c r="N17" s="2"/>
    </row>
    <row r="18" spans="2:16" ht="15">
      <c r="B18" s="3">
        <f>1000*(H18/MAX(H$18:H$21))</f>
        <v>1000</v>
      </c>
      <c r="C18" s="2" t="s">
        <v>19</v>
      </c>
      <c r="D18" t="s">
        <v>54</v>
      </c>
      <c r="E18" t="s">
        <v>20</v>
      </c>
      <c r="G18" s="2">
        <v>0.94</v>
      </c>
      <c r="H18" s="4">
        <f>+G18*(1-0.04*F18)*I18</f>
        <v>49.114999999999995</v>
      </c>
      <c r="I18" s="2">
        <v>52.25</v>
      </c>
      <c r="J18" s="2">
        <v>114.35</v>
      </c>
      <c r="K18" s="2">
        <v>121.65</v>
      </c>
      <c r="L18" s="2">
        <v>2</v>
      </c>
      <c r="M18" s="2">
        <v>19</v>
      </c>
      <c r="N18" s="2">
        <v>42</v>
      </c>
      <c r="O18" t="s">
        <v>44</v>
      </c>
      <c r="P18" t="s">
        <v>43</v>
      </c>
    </row>
    <row r="19" spans="2:15" ht="15">
      <c r="B19" s="3">
        <f>1000*(H19/MAX(H$18:H$21))</f>
        <v>983.9820828667414</v>
      </c>
      <c r="C19" s="2" t="s">
        <v>16</v>
      </c>
      <c r="D19" t="s">
        <v>17</v>
      </c>
      <c r="E19" t="s">
        <v>18</v>
      </c>
      <c r="G19" s="2">
        <v>0.884</v>
      </c>
      <c r="H19" s="4">
        <f>+G19*(1-0.04*F19)*I19</f>
        <v>48.32828</v>
      </c>
      <c r="I19" s="2">
        <v>54.67</v>
      </c>
      <c r="J19" s="2">
        <v>138.2</v>
      </c>
      <c r="K19" s="2">
        <v>156.33</v>
      </c>
      <c r="L19" s="2">
        <v>2</v>
      </c>
      <c r="M19" s="2">
        <v>51</v>
      </c>
      <c r="N19" s="2">
        <v>35</v>
      </c>
      <c r="O19" t="s">
        <v>40</v>
      </c>
    </row>
    <row r="20" spans="2:16" ht="15">
      <c r="B20" s="3">
        <f>1000*(H20/MAX(H$18:H$21))</f>
        <v>838.574366283213</v>
      </c>
      <c r="C20" s="2" t="s">
        <v>37</v>
      </c>
      <c r="D20" t="s">
        <v>42</v>
      </c>
      <c r="E20" t="s">
        <v>38</v>
      </c>
      <c r="G20" s="2">
        <v>0.894</v>
      </c>
      <c r="H20" s="4">
        <f>+G20*(1-0.04*F20)*I20</f>
        <v>41.18658</v>
      </c>
      <c r="I20" s="2">
        <v>46.07</v>
      </c>
      <c r="J20" s="2">
        <v>81.79</v>
      </c>
      <c r="K20" s="2">
        <v>91.49</v>
      </c>
      <c r="L20" s="2">
        <v>1</v>
      </c>
      <c r="M20" s="2">
        <v>51</v>
      </c>
      <c r="N20" s="2">
        <v>38</v>
      </c>
      <c r="O20" t="s">
        <v>41</v>
      </c>
      <c r="P20" t="s">
        <v>47</v>
      </c>
    </row>
    <row r="21" spans="2:16" ht="15">
      <c r="B21" s="5">
        <f>MIN(J21/MAX(J18:J20)*600+25,1000)</f>
        <v>140.05065123010132</v>
      </c>
      <c r="C21" s="2" t="s">
        <v>12</v>
      </c>
      <c r="D21" t="s">
        <v>13</v>
      </c>
      <c r="E21" t="s">
        <v>14</v>
      </c>
      <c r="G21" s="2">
        <v>0.855</v>
      </c>
      <c r="H21" s="2"/>
      <c r="I21" s="2"/>
      <c r="J21" s="2">
        <v>26.5</v>
      </c>
      <c r="K21" s="2">
        <v>30.99</v>
      </c>
      <c r="L21" s="2"/>
      <c r="M21" s="2"/>
      <c r="N21" s="2"/>
      <c r="O21" t="s">
        <v>45</v>
      </c>
      <c r="P21" t="s">
        <v>39</v>
      </c>
    </row>
    <row r="22" spans="2:14" ht="15">
      <c r="B22" s="2"/>
      <c r="C22" s="2"/>
      <c r="G22" s="2"/>
      <c r="H22" s="2"/>
      <c r="I22" s="2"/>
      <c r="J22" s="2"/>
      <c r="K22" s="2"/>
      <c r="L22" s="2"/>
      <c r="M22" s="2"/>
      <c r="N22" s="2"/>
    </row>
    <row r="23" spans="1:15" ht="15">
      <c r="A23" t="s">
        <v>50</v>
      </c>
      <c r="B23" s="2"/>
      <c r="C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15">
      <c r="B24" s="3">
        <f aca="true" t="shared" si="0" ref="B24:B32">1000*(H24/MAX(H$24:H$31))</f>
        <v>1000</v>
      </c>
      <c r="C24" s="2" t="s">
        <v>24</v>
      </c>
      <c r="D24" t="s">
        <v>25</v>
      </c>
      <c r="E24" t="s">
        <v>26</v>
      </c>
      <c r="G24" s="2">
        <v>0.925</v>
      </c>
      <c r="H24" s="4">
        <f aca="true" t="shared" si="1" ref="H24:H32">+G24*(1-0.04*F24)*I24</f>
        <v>57.2945</v>
      </c>
      <c r="I24" s="2">
        <v>61.94</v>
      </c>
      <c r="J24" s="4">
        <f aca="true" t="shared" si="2" ref="J24:J32">+G24*(1-0.04*F24)*K24</f>
        <v>199.06</v>
      </c>
      <c r="K24" s="2">
        <v>215.2</v>
      </c>
      <c r="L24" s="2">
        <v>3</v>
      </c>
      <c r="M24" s="2">
        <v>45</v>
      </c>
      <c r="N24" s="2">
        <v>24</v>
      </c>
      <c r="O24" t="s">
        <v>65</v>
      </c>
    </row>
    <row r="25" spans="2:15" ht="15">
      <c r="B25" s="3">
        <f t="shared" si="0"/>
        <v>904.302926109836</v>
      </c>
      <c r="C25" s="2" t="s">
        <v>51</v>
      </c>
      <c r="D25" t="s">
        <v>52</v>
      </c>
      <c r="E25" t="s">
        <v>53</v>
      </c>
      <c r="F25" s="2">
        <v>1</v>
      </c>
      <c r="G25" s="2">
        <v>0.88</v>
      </c>
      <c r="H25" s="4">
        <f t="shared" si="1"/>
        <v>51.811583999999996</v>
      </c>
      <c r="I25" s="2">
        <v>61.33</v>
      </c>
      <c r="J25" s="4">
        <f t="shared" si="2"/>
        <v>245.4144</v>
      </c>
      <c r="K25" s="2">
        <v>290.5</v>
      </c>
      <c r="L25" s="2">
        <v>4</v>
      </c>
      <c r="M25" s="2">
        <v>45</v>
      </c>
      <c r="N25" s="2">
        <v>16</v>
      </c>
      <c r="O25" t="s">
        <v>67</v>
      </c>
    </row>
    <row r="26" spans="2:15" ht="15">
      <c r="B26" s="3">
        <f t="shared" si="0"/>
        <v>890.3428845700721</v>
      </c>
      <c r="C26" s="2" t="s">
        <v>16</v>
      </c>
      <c r="D26" t="s">
        <v>17</v>
      </c>
      <c r="E26" t="s">
        <v>18</v>
      </c>
      <c r="F26" s="2">
        <v>1</v>
      </c>
      <c r="G26" s="2">
        <v>0.884</v>
      </c>
      <c r="H26" s="4">
        <f t="shared" si="1"/>
        <v>51.0117504</v>
      </c>
      <c r="I26" s="2">
        <v>60.11</v>
      </c>
      <c r="J26" s="4">
        <f t="shared" si="2"/>
        <v>162.09024</v>
      </c>
      <c r="K26" s="2">
        <v>191</v>
      </c>
      <c r="L26" s="2">
        <v>3</v>
      </c>
      <c r="M26" s="2">
        <v>10</v>
      </c>
      <c r="N26" s="2">
        <v>37</v>
      </c>
      <c r="O26" t="s">
        <v>66</v>
      </c>
    </row>
    <row r="27" spans="2:15" ht="15">
      <c r="B27" s="3">
        <f t="shared" si="0"/>
        <v>889.8864637966994</v>
      </c>
      <c r="C27" s="2">
        <v>24</v>
      </c>
      <c r="D27" t="s">
        <v>61</v>
      </c>
      <c r="E27" t="s">
        <v>62</v>
      </c>
      <c r="G27" s="2">
        <v>0.94</v>
      </c>
      <c r="H27" s="4">
        <f t="shared" si="1"/>
        <v>50.9856</v>
      </c>
      <c r="I27" s="2">
        <v>54.24</v>
      </c>
      <c r="J27" s="4">
        <f t="shared" si="2"/>
        <v>181.232</v>
      </c>
      <c r="K27" s="2">
        <v>192.8</v>
      </c>
      <c r="L27" s="2">
        <v>3</v>
      </c>
      <c r="M27" s="2">
        <v>33</v>
      </c>
      <c r="N27" s="2">
        <v>16</v>
      </c>
      <c r="O27" t="s">
        <v>64</v>
      </c>
    </row>
    <row r="28" spans="2:15" ht="15">
      <c r="B28" s="3">
        <f t="shared" si="0"/>
        <v>871.7957221024706</v>
      </c>
      <c r="C28" s="2" t="s">
        <v>12</v>
      </c>
      <c r="D28" t="s">
        <v>13</v>
      </c>
      <c r="E28" t="s">
        <v>14</v>
      </c>
      <c r="G28" s="2">
        <v>0.855</v>
      </c>
      <c r="H28" s="4">
        <f t="shared" si="1"/>
        <v>49.9491</v>
      </c>
      <c r="I28" s="2">
        <v>58.42</v>
      </c>
      <c r="J28" s="4">
        <f t="shared" si="2"/>
        <v>136.88549999999998</v>
      </c>
      <c r="K28" s="2">
        <v>160.1</v>
      </c>
      <c r="L28" s="2">
        <v>2</v>
      </c>
      <c r="M28" s="2">
        <v>44</v>
      </c>
      <c r="N28" s="2">
        <v>28</v>
      </c>
      <c r="O28" t="s">
        <v>70</v>
      </c>
    </row>
    <row r="29" spans="2:15" ht="15">
      <c r="B29" s="3">
        <f t="shared" si="0"/>
        <v>858.1495606035483</v>
      </c>
      <c r="C29" s="2" t="s">
        <v>28</v>
      </c>
      <c r="D29" t="s">
        <v>29</v>
      </c>
      <c r="E29" t="s">
        <v>30</v>
      </c>
      <c r="G29" s="2">
        <v>0.941</v>
      </c>
      <c r="H29" s="4">
        <f t="shared" si="1"/>
        <v>49.167249999999996</v>
      </c>
      <c r="I29" s="2">
        <v>52.25</v>
      </c>
      <c r="J29" s="4">
        <f t="shared" si="2"/>
        <v>188.85869999999997</v>
      </c>
      <c r="K29" s="2">
        <v>200.7</v>
      </c>
      <c r="L29" s="2">
        <v>3</v>
      </c>
      <c r="M29" s="2">
        <v>50</v>
      </c>
      <c r="N29" s="2">
        <v>24</v>
      </c>
      <c r="O29" t="s">
        <v>63</v>
      </c>
    </row>
    <row r="30" spans="2:15" ht="15">
      <c r="B30" s="3">
        <f t="shared" si="0"/>
        <v>849.9611655569032</v>
      </c>
      <c r="C30" s="2" t="s">
        <v>76</v>
      </c>
      <c r="D30" t="s">
        <v>73</v>
      </c>
      <c r="E30" t="s">
        <v>74</v>
      </c>
      <c r="G30" s="2">
        <v>0.99</v>
      </c>
      <c r="H30" s="2">
        <f t="shared" si="1"/>
        <v>48.6981</v>
      </c>
      <c r="I30" s="2">
        <v>49.19</v>
      </c>
      <c r="J30" s="4">
        <f t="shared" si="2"/>
        <v>181.5462</v>
      </c>
      <c r="K30" s="2">
        <v>183.38</v>
      </c>
      <c r="L30" s="2">
        <v>3</v>
      </c>
      <c r="M30" s="2">
        <v>43</v>
      </c>
      <c r="N30" s="2">
        <v>42</v>
      </c>
      <c r="O30" t="s">
        <v>75</v>
      </c>
    </row>
    <row r="31" spans="2:15" ht="15">
      <c r="B31" s="3">
        <f t="shared" si="0"/>
        <v>810.6003194023859</v>
      </c>
      <c r="C31" s="2" t="s">
        <v>21</v>
      </c>
      <c r="D31" t="s">
        <v>22</v>
      </c>
      <c r="E31" t="s">
        <v>23</v>
      </c>
      <c r="G31" s="2">
        <v>0.939</v>
      </c>
      <c r="H31" s="4">
        <f t="shared" si="1"/>
        <v>46.44294</v>
      </c>
      <c r="I31" s="2">
        <v>49.46</v>
      </c>
      <c r="J31" s="4">
        <f t="shared" si="2"/>
        <v>198.31679999999997</v>
      </c>
      <c r="K31" s="2">
        <v>211.2</v>
      </c>
      <c r="L31" s="2">
        <v>4</v>
      </c>
      <c r="M31" s="2">
        <v>16</v>
      </c>
      <c r="N31" s="2">
        <v>16</v>
      </c>
      <c r="O31" t="s">
        <v>68</v>
      </c>
    </row>
    <row r="32" spans="2:15" ht="15">
      <c r="B32" s="3">
        <f t="shared" si="0"/>
        <v>718.1108134288631</v>
      </c>
      <c r="C32" s="2" t="s">
        <v>19</v>
      </c>
      <c r="D32" t="s">
        <v>54</v>
      </c>
      <c r="E32" t="s">
        <v>20</v>
      </c>
      <c r="G32" s="2">
        <v>0.94</v>
      </c>
      <c r="H32" s="4">
        <f t="shared" si="1"/>
        <v>41.1438</v>
      </c>
      <c r="I32" s="2">
        <v>43.77</v>
      </c>
      <c r="J32" s="4">
        <f t="shared" si="2"/>
        <v>218.73799999999997</v>
      </c>
      <c r="K32" s="2">
        <v>232.7</v>
      </c>
      <c r="L32" s="2">
        <v>3</v>
      </c>
      <c r="M32" s="2">
        <v>48</v>
      </c>
      <c r="N32" s="2">
        <v>45</v>
      </c>
      <c r="O32" t="s">
        <v>69</v>
      </c>
    </row>
    <row r="33" spans="2:14" ht="15">
      <c r="B33" s="2"/>
      <c r="H33" s="2"/>
      <c r="I33" s="2"/>
      <c r="J33" s="2"/>
      <c r="K33" s="2"/>
      <c r="L33" s="2"/>
      <c r="M33" s="2"/>
      <c r="N33" s="2"/>
    </row>
    <row r="34" spans="1:14" ht="15">
      <c r="A34" t="s">
        <v>87</v>
      </c>
      <c r="B34" s="2"/>
      <c r="H34" s="2"/>
      <c r="I34" s="2"/>
      <c r="J34" s="2"/>
      <c r="K34" s="2"/>
      <c r="L34" s="2"/>
      <c r="M34" s="2"/>
      <c r="N34" s="2"/>
    </row>
    <row r="35" spans="2:15" ht="15">
      <c r="B35" s="3">
        <f aca="true" t="shared" si="3" ref="B35:B41">1000*(H35/MAX(H$35:H$41))</f>
        <v>1000</v>
      </c>
      <c r="C35" s="2" t="s">
        <v>89</v>
      </c>
      <c r="D35" t="s">
        <v>78</v>
      </c>
      <c r="E35" t="s">
        <v>83</v>
      </c>
      <c r="G35" s="2">
        <v>0.925</v>
      </c>
      <c r="H35" s="4">
        <f aca="true" t="shared" si="4" ref="H35:H41">+G35*(1-0.04*F35)*I35</f>
        <v>63.64925</v>
      </c>
      <c r="I35" s="2">
        <v>68.81</v>
      </c>
      <c r="J35" s="4">
        <f aca="true" t="shared" si="5" ref="J35:J41">+G35*(1-0.04*F35)*K35</f>
        <v>180.8375</v>
      </c>
      <c r="K35" s="2">
        <v>195.5</v>
      </c>
      <c r="L35" s="2"/>
      <c r="M35" s="2"/>
      <c r="N35" s="2"/>
      <c r="O35" t="s">
        <v>94</v>
      </c>
    </row>
    <row r="36" spans="2:15" ht="15">
      <c r="B36" s="3">
        <f t="shared" si="3"/>
        <v>898.2603879857186</v>
      </c>
      <c r="C36" s="2" t="s">
        <v>90</v>
      </c>
      <c r="D36" t="s">
        <v>79</v>
      </c>
      <c r="E36" t="s">
        <v>53</v>
      </c>
      <c r="G36" s="2">
        <v>0.88</v>
      </c>
      <c r="H36" s="4">
        <f t="shared" si="4"/>
        <v>57.1736</v>
      </c>
      <c r="I36" s="2">
        <v>64.97</v>
      </c>
      <c r="J36" s="4">
        <f t="shared" si="5"/>
        <v>142.516</v>
      </c>
      <c r="K36" s="2">
        <v>161.95</v>
      </c>
      <c r="L36" s="2"/>
      <c r="M36" s="2"/>
      <c r="N36" s="2"/>
      <c r="O36" t="s">
        <v>94</v>
      </c>
    </row>
    <row r="37" spans="2:15" ht="15">
      <c r="B37" s="3">
        <f t="shared" si="3"/>
        <v>796.2089105527559</v>
      </c>
      <c r="C37" s="2">
        <v>67</v>
      </c>
      <c r="D37" t="s">
        <v>80</v>
      </c>
      <c r="E37" t="s">
        <v>84</v>
      </c>
      <c r="G37" s="2">
        <v>0.99</v>
      </c>
      <c r="H37" s="4">
        <f t="shared" si="4"/>
        <v>50.6781</v>
      </c>
      <c r="I37" s="2">
        <v>51.19</v>
      </c>
      <c r="J37" s="4">
        <f t="shared" si="5"/>
        <v>135.3528</v>
      </c>
      <c r="K37" s="2">
        <v>136.72</v>
      </c>
      <c r="L37" s="2"/>
      <c r="M37" s="2"/>
      <c r="N37" s="2"/>
      <c r="O37" t="s">
        <v>94</v>
      </c>
    </row>
    <row r="38" spans="2:15" ht="15">
      <c r="B38" s="3">
        <f t="shared" si="3"/>
        <v>782.4719065817743</v>
      </c>
      <c r="C38" t="s">
        <v>91</v>
      </c>
      <c r="D38" t="s">
        <v>81</v>
      </c>
      <c r="E38" t="s">
        <v>85</v>
      </c>
      <c r="F38" s="2"/>
      <c r="G38" s="2">
        <v>0.855</v>
      </c>
      <c r="H38" s="4">
        <f t="shared" si="4"/>
        <v>49.80375</v>
      </c>
      <c r="I38" s="2">
        <v>58.25</v>
      </c>
      <c r="J38" s="4">
        <f t="shared" si="5"/>
        <v>146.0682</v>
      </c>
      <c r="K38" s="2">
        <v>170.84</v>
      </c>
      <c r="L38" s="2"/>
      <c r="M38" s="2"/>
      <c r="N38" s="2"/>
      <c r="O38" t="s">
        <v>94</v>
      </c>
    </row>
    <row r="39" spans="2:15" ht="15">
      <c r="B39" s="3">
        <f t="shared" si="3"/>
        <v>721.4955400102908</v>
      </c>
      <c r="C39" s="2" t="s">
        <v>92</v>
      </c>
      <c r="D39" t="s">
        <v>82</v>
      </c>
      <c r="E39" t="s">
        <v>86</v>
      </c>
      <c r="F39" s="2"/>
      <c r="G39" s="2">
        <v>0.885</v>
      </c>
      <c r="H39" s="4">
        <f t="shared" si="4"/>
        <v>45.922650000000004</v>
      </c>
      <c r="I39" s="2">
        <v>51.89</v>
      </c>
      <c r="J39" s="4">
        <f t="shared" si="5"/>
        <v>114.79335</v>
      </c>
      <c r="K39" s="2">
        <v>129.71</v>
      </c>
      <c r="L39" s="2"/>
      <c r="M39" s="2"/>
      <c r="N39" s="2"/>
      <c r="O39" t="s">
        <v>94</v>
      </c>
    </row>
    <row r="40" spans="2:15" ht="15">
      <c r="B40" s="3">
        <f t="shared" si="3"/>
        <v>685.4032058508151</v>
      </c>
      <c r="C40" s="2" t="s">
        <v>98</v>
      </c>
      <c r="D40" t="s">
        <v>88</v>
      </c>
      <c r="E40" t="s">
        <v>62</v>
      </c>
      <c r="F40" s="2"/>
      <c r="G40" s="2">
        <v>0.94</v>
      </c>
      <c r="H40" s="4">
        <f t="shared" si="4"/>
        <v>43.62539999999999</v>
      </c>
      <c r="I40" s="2">
        <v>46.41</v>
      </c>
      <c r="J40" s="4">
        <f t="shared" si="5"/>
        <v>102.6668</v>
      </c>
      <c r="K40" s="2">
        <v>109.22</v>
      </c>
      <c r="L40" s="2"/>
      <c r="M40" s="2"/>
      <c r="N40" s="2"/>
      <c r="O40" t="s">
        <v>97</v>
      </c>
    </row>
    <row r="41" spans="2:15" ht="15">
      <c r="B41" s="3">
        <f t="shared" si="3"/>
        <v>588.6699371948608</v>
      </c>
      <c r="C41" s="2">
        <v>24</v>
      </c>
      <c r="D41" t="s">
        <v>61</v>
      </c>
      <c r="E41" t="s">
        <v>62</v>
      </c>
      <c r="G41" s="2">
        <v>0.94</v>
      </c>
      <c r="H41" s="4">
        <f t="shared" si="4"/>
        <v>37.468399999999995</v>
      </c>
      <c r="I41" s="2">
        <v>39.86</v>
      </c>
      <c r="J41" s="4">
        <f t="shared" si="5"/>
        <v>80.36999999999999</v>
      </c>
      <c r="K41" s="2">
        <v>85.5</v>
      </c>
      <c r="L41" s="2"/>
      <c r="M41" s="2"/>
      <c r="N41" s="2"/>
      <c r="O41" t="s">
        <v>77</v>
      </c>
    </row>
    <row r="42" spans="2:14" ht="15">
      <c r="B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>
      <c r="A43" t="s">
        <v>93</v>
      </c>
      <c r="B43" s="2"/>
      <c r="F43" s="2"/>
      <c r="G43" s="2"/>
      <c r="H43" s="2"/>
      <c r="I43" s="2"/>
      <c r="J43" s="2"/>
      <c r="K43" s="2"/>
      <c r="L43" s="2"/>
      <c r="M43" s="2"/>
      <c r="N43" s="2"/>
    </row>
    <row r="44" spans="2:15" ht="15">
      <c r="B44" s="3">
        <f aca="true" t="shared" si="6" ref="B44:B50">1000*(H44/MAX(H$44:H$50))</f>
        <v>1000</v>
      </c>
      <c r="D44" t="s">
        <v>79</v>
      </c>
      <c r="E44" t="s">
        <v>53</v>
      </c>
      <c r="F44" s="2"/>
      <c r="G44" s="2">
        <v>0.88</v>
      </c>
      <c r="H44" s="4">
        <f aca="true" t="shared" si="7" ref="H44:H50">+G44*(1-0.04*F44)*I44</f>
        <v>53.68</v>
      </c>
      <c r="I44" s="2">
        <v>61</v>
      </c>
      <c r="J44" s="4">
        <f aca="true" t="shared" si="8" ref="J44:J50">+G44*(1-0.04*F44)*K44</f>
        <v>160.8024</v>
      </c>
      <c r="K44" s="2">
        <v>182.73</v>
      </c>
      <c r="L44" s="2"/>
      <c r="M44" s="2"/>
      <c r="N44" s="2"/>
      <c r="O44" t="s">
        <v>96</v>
      </c>
    </row>
    <row r="45" spans="2:15" ht="15">
      <c r="B45" s="3">
        <f t="shared" si="6"/>
        <v>994.788561847988</v>
      </c>
      <c r="D45" t="s">
        <v>78</v>
      </c>
      <c r="E45" t="s">
        <v>83</v>
      </c>
      <c r="F45" s="2"/>
      <c r="G45" s="2">
        <v>0.925</v>
      </c>
      <c r="H45" s="4">
        <f t="shared" si="7"/>
        <v>53.40025</v>
      </c>
      <c r="I45" s="2">
        <v>57.73</v>
      </c>
      <c r="J45" s="4">
        <f t="shared" si="8"/>
        <v>159.00750000000002</v>
      </c>
      <c r="K45" s="2">
        <v>171.9</v>
      </c>
      <c r="L45" s="2"/>
      <c r="M45" s="2"/>
      <c r="N45" s="2"/>
      <c r="O45" t="s">
        <v>96</v>
      </c>
    </row>
    <row r="46" spans="2:15" ht="15">
      <c r="B46" s="3">
        <f t="shared" si="6"/>
        <v>936.2669523099851</v>
      </c>
      <c r="D46" t="s">
        <v>99</v>
      </c>
      <c r="E46" t="s">
        <v>100</v>
      </c>
      <c r="F46" s="2"/>
      <c r="G46" s="2">
        <v>0.941</v>
      </c>
      <c r="H46" s="4">
        <f t="shared" si="7"/>
        <v>50.25881</v>
      </c>
      <c r="I46" s="2">
        <v>53.41</v>
      </c>
      <c r="J46" s="4">
        <f t="shared" si="8"/>
        <v>131.13776000000001</v>
      </c>
      <c r="K46" s="2">
        <v>139.36</v>
      </c>
      <c r="L46" s="2"/>
      <c r="M46" s="2"/>
      <c r="N46" s="2"/>
      <c r="O46" t="s">
        <v>101</v>
      </c>
    </row>
    <row r="47" spans="2:15" ht="15">
      <c r="B47" s="3">
        <f t="shared" si="6"/>
        <v>904.6190387481371</v>
      </c>
      <c r="D47" t="s">
        <v>82</v>
      </c>
      <c r="E47" t="s">
        <v>86</v>
      </c>
      <c r="F47" s="2"/>
      <c r="G47" s="2">
        <v>0.885</v>
      </c>
      <c r="H47" s="4">
        <f t="shared" si="7"/>
        <v>48.55995</v>
      </c>
      <c r="I47" s="2">
        <v>54.87</v>
      </c>
      <c r="J47" s="4">
        <f t="shared" si="8"/>
        <v>145.494</v>
      </c>
      <c r="K47" s="2">
        <v>164.4</v>
      </c>
      <c r="L47" s="2"/>
      <c r="M47" s="2"/>
      <c r="N47" s="2"/>
      <c r="O47" t="s">
        <v>96</v>
      </c>
    </row>
    <row r="48" spans="2:15" ht="15">
      <c r="B48" s="3">
        <f t="shared" si="6"/>
        <v>815.8178092399403</v>
      </c>
      <c r="D48" t="s">
        <v>81</v>
      </c>
      <c r="E48" t="s">
        <v>85</v>
      </c>
      <c r="F48" s="2"/>
      <c r="G48" s="2">
        <v>0.855</v>
      </c>
      <c r="H48" s="4">
        <f t="shared" si="7"/>
        <v>43.793099999999995</v>
      </c>
      <c r="I48" s="2">
        <v>51.22</v>
      </c>
      <c r="J48" s="4">
        <f t="shared" si="8"/>
        <v>135.57735</v>
      </c>
      <c r="K48" s="2">
        <v>158.57</v>
      </c>
      <c r="L48" s="2"/>
      <c r="M48" s="2"/>
      <c r="N48" s="2"/>
      <c r="O48" t="s">
        <v>96</v>
      </c>
    </row>
    <row r="49" spans="2:15" ht="15">
      <c r="B49" s="3">
        <f t="shared" si="6"/>
        <v>688.4631147540982</v>
      </c>
      <c r="D49" t="s">
        <v>80</v>
      </c>
      <c r="E49" t="s">
        <v>84</v>
      </c>
      <c r="F49" s="2"/>
      <c r="G49" s="2">
        <v>0.99</v>
      </c>
      <c r="H49" s="4">
        <f t="shared" si="7"/>
        <v>36.9567</v>
      </c>
      <c r="I49" s="2">
        <v>37.33</v>
      </c>
      <c r="J49" s="4">
        <f t="shared" si="8"/>
        <v>110.6622</v>
      </c>
      <c r="K49" s="2">
        <v>111.78</v>
      </c>
      <c r="L49" s="2"/>
      <c r="M49" s="2"/>
      <c r="N49" s="2"/>
      <c r="O49" t="s">
        <v>96</v>
      </c>
    </row>
    <row r="50" spans="2:15" ht="15">
      <c r="B50" s="3">
        <f t="shared" si="6"/>
        <v>648.6140089418778</v>
      </c>
      <c r="D50" t="s">
        <v>61</v>
      </c>
      <c r="E50" t="s">
        <v>62</v>
      </c>
      <c r="F50" s="2"/>
      <c r="G50" s="2">
        <v>0.94</v>
      </c>
      <c r="H50" s="4">
        <f t="shared" si="7"/>
        <v>34.8176</v>
      </c>
      <c r="I50" s="2">
        <v>37.04</v>
      </c>
      <c r="J50" s="4">
        <f t="shared" si="8"/>
        <v>80.5298</v>
      </c>
      <c r="K50" s="2">
        <v>85.67</v>
      </c>
      <c r="L50" s="2"/>
      <c r="M50" s="2"/>
      <c r="N50" s="2"/>
      <c r="O50" t="s">
        <v>95</v>
      </c>
    </row>
    <row r="51" spans="2:14" ht="15">
      <c r="B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>
      <c r="A52" t="s">
        <v>102</v>
      </c>
      <c r="B52" s="2"/>
      <c r="F52" s="2"/>
      <c r="G52" s="2"/>
      <c r="H52" s="2"/>
      <c r="I52" s="2"/>
      <c r="J52" s="2"/>
      <c r="K52" s="2"/>
      <c r="L52" s="2"/>
      <c r="M52" s="2"/>
      <c r="N52" s="2"/>
    </row>
    <row r="53" spans="2:15" ht="15">
      <c r="B53" s="3">
        <f>1000*(H53/MAX(H$53:H$56))</f>
        <v>1000</v>
      </c>
      <c r="D53" t="s">
        <v>78</v>
      </c>
      <c r="E53" t="s">
        <v>83</v>
      </c>
      <c r="F53" s="2"/>
      <c r="G53" s="2">
        <v>0.925</v>
      </c>
      <c r="H53" s="4">
        <f>+G53*(1-0.04*F53)*I53</f>
        <v>50.05175</v>
      </c>
      <c r="I53" s="2">
        <v>54.11</v>
      </c>
      <c r="J53" s="4">
        <f>+G53*(1-0.04*F53)*K53</f>
        <v>150.61775000000003</v>
      </c>
      <c r="K53" s="2">
        <v>162.83</v>
      </c>
      <c r="L53" s="2">
        <v>3</v>
      </c>
      <c r="M53" s="2">
        <v>0</v>
      </c>
      <c r="N53" s="2">
        <v>33</v>
      </c>
      <c r="O53" t="s">
        <v>103</v>
      </c>
    </row>
    <row r="54" spans="2:15" ht="15">
      <c r="B54" s="3">
        <f>1000*(H54/MAX(H$53:H$56))</f>
        <v>861.9738570579449</v>
      </c>
      <c r="D54" t="s">
        <v>81</v>
      </c>
      <c r="E54" t="s">
        <v>85</v>
      </c>
      <c r="F54" s="2"/>
      <c r="G54" s="2">
        <v>0.855</v>
      </c>
      <c r="H54" s="4">
        <f>+G54*(1-0.04*F54)*I54</f>
        <v>43.143299999999996</v>
      </c>
      <c r="I54" s="2">
        <v>50.46</v>
      </c>
      <c r="J54" s="4">
        <f>+G54*(1-0.04*F54)*K54</f>
        <v>131.28525000000002</v>
      </c>
      <c r="K54" s="2">
        <v>153.55</v>
      </c>
      <c r="L54" s="2">
        <v>3</v>
      </c>
      <c r="M54" s="2">
        <v>2</v>
      </c>
      <c r="N54" s="2">
        <v>35</v>
      </c>
      <c r="O54" t="s">
        <v>103</v>
      </c>
    </row>
    <row r="55" spans="2:15" ht="15">
      <c r="B55" s="3">
        <f>1000*(H55/MAX(H$53:H$56))</f>
        <v>771.0599529486981</v>
      </c>
      <c r="D55" t="s">
        <v>104</v>
      </c>
      <c r="E55" t="s">
        <v>106</v>
      </c>
      <c r="F55" s="2"/>
      <c r="G55" s="2">
        <v>0.939</v>
      </c>
      <c r="H55" s="4">
        <f>+G55*(1-0.04*F55)*I55</f>
        <v>38.5929</v>
      </c>
      <c r="I55" s="2">
        <v>41.1</v>
      </c>
      <c r="J55" s="4">
        <f>+G55*(1-0.04*F55)*K55</f>
        <v>115.38431999999999</v>
      </c>
      <c r="K55" s="2">
        <v>122.88</v>
      </c>
      <c r="L55" s="2">
        <v>2</v>
      </c>
      <c r="M55" s="2">
        <v>53</v>
      </c>
      <c r="N55" s="2">
        <v>50</v>
      </c>
      <c r="O55" t="s">
        <v>103</v>
      </c>
    </row>
    <row r="56" spans="2:16" ht="15">
      <c r="B56" s="3">
        <v>703</v>
      </c>
      <c r="D56" t="s">
        <v>105</v>
      </c>
      <c r="E56" t="s">
        <v>107</v>
      </c>
      <c r="F56" s="2"/>
      <c r="G56" s="2">
        <v>0.925</v>
      </c>
      <c r="H56" s="4">
        <f>+G56*(1-0.04*F56)*I56</f>
        <v>28.79525</v>
      </c>
      <c r="I56" s="2">
        <v>31.13</v>
      </c>
      <c r="J56" s="4">
        <f>+G56*(1-0.04*F56)*K56</f>
        <v>85.34975</v>
      </c>
      <c r="K56" s="2">
        <v>92.27</v>
      </c>
      <c r="L56" s="2">
        <v>2</v>
      </c>
      <c r="M56" s="2">
        <v>38</v>
      </c>
      <c r="N56" s="2">
        <v>11</v>
      </c>
      <c r="O56" t="s">
        <v>103</v>
      </c>
      <c r="P56" t="s">
        <v>108</v>
      </c>
    </row>
    <row r="57" spans="2:14" ht="15">
      <c r="B57" s="3"/>
      <c r="F57" s="2"/>
      <c r="G57" s="2"/>
      <c r="H57" s="4"/>
      <c r="I57" s="2"/>
      <c r="J57" s="4"/>
      <c r="K57" s="2"/>
      <c r="L57" s="2"/>
      <c r="M57" s="2"/>
      <c r="N57" s="2"/>
    </row>
    <row r="58" spans="1:16" ht="15">
      <c r="A58" s="7">
        <v>40376</v>
      </c>
      <c r="B58" s="3"/>
      <c r="F58" s="2"/>
      <c r="G58" s="2"/>
      <c r="H58" s="4"/>
      <c r="I58" s="2"/>
      <c r="J58" s="4"/>
      <c r="K58" s="2"/>
      <c r="L58" s="2"/>
      <c r="M58" s="2"/>
      <c r="N58" s="2"/>
      <c r="P58" t="s">
        <v>195</v>
      </c>
    </row>
    <row r="59" spans="1:15" ht="15">
      <c r="A59" s="10"/>
      <c r="B59" s="5">
        <v>941</v>
      </c>
      <c r="D59" t="s">
        <v>81</v>
      </c>
      <c r="E59" t="s">
        <v>117</v>
      </c>
      <c r="F59" s="2"/>
      <c r="G59" s="2">
        <v>0.855</v>
      </c>
      <c r="H59" s="4">
        <f>+G59*(1-0.04*F59)*I59</f>
        <v>34.2855</v>
      </c>
      <c r="I59" s="4">
        <v>40.1</v>
      </c>
      <c r="J59" s="4">
        <f>+G59*(1-0.04*F59)*K59</f>
        <v>81.054</v>
      </c>
      <c r="K59" s="2">
        <v>94.8</v>
      </c>
      <c r="L59" s="2">
        <v>2</v>
      </c>
      <c r="M59" s="2">
        <v>21</v>
      </c>
      <c r="N59" s="2">
        <v>44</v>
      </c>
      <c r="O59" t="s">
        <v>118</v>
      </c>
    </row>
    <row r="60" spans="1:16" ht="15">
      <c r="A60" s="15"/>
      <c r="B60" s="5">
        <v>945</v>
      </c>
      <c r="D60" t="s">
        <v>104</v>
      </c>
      <c r="E60" s="14" t="s">
        <v>119</v>
      </c>
      <c r="F60" s="2"/>
      <c r="G60" s="13">
        <v>0.939</v>
      </c>
      <c r="H60" s="4">
        <f>+G60*(1-0.04*F60)*I60</f>
        <v>36.43319999999999</v>
      </c>
      <c r="I60" s="4">
        <v>38.8</v>
      </c>
      <c r="J60" s="4">
        <f>+G60*(1-0.04*F60)*K60</f>
        <v>55.9644</v>
      </c>
      <c r="K60" s="2">
        <v>59.6</v>
      </c>
      <c r="L60" s="2">
        <v>1</v>
      </c>
      <c r="M60" s="2">
        <v>32</v>
      </c>
      <c r="N60" s="2">
        <v>7</v>
      </c>
      <c r="O60" t="s">
        <v>120</v>
      </c>
      <c r="P60" t="s">
        <v>122</v>
      </c>
    </row>
    <row r="61" spans="1:15" ht="15">
      <c r="A61" s="10"/>
      <c r="B61" s="5">
        <v>883</v>
      </c>
      <c r="D61" t="s">
        <v>61</v>
      </c>
      <c r="E61" t="s">
        <v>62</v>
      </c>
      <c r="F61" s="2"/>
      <c r="G61" s="2">
        <v>0.94</v>
      </c>
      <c r="H61" s="4">
        <f>+G61*(1-0.04*F61)*I61</f>
        <v>32.148</v>
      </c>
      <c r="I61" s="4">
        <v>34.2</v>
      </c>
      <c r="J61" s="4">
        <f>+G61*(1-0.04*F61)*K61</f>
        <v>57.715999999999994</v>
      </c>
      <c r="K61" s="2">
        <v>61.4</v>
      </c>
      <c r="L61" s="2">
        <v>1</v>
      </c>
      <c r="M61" s="2">
        <v>47</v>
      </c>
      <c r="N61" s="2">
        <v>34</v>
      </c>
      <c r="O61" t="s">
        <v>121</v>
      </c>
    </row>
    <row r="62" spans="1:15" ht="15">
      <c r="A62" s="10"/>
      <c r="B62" s="5">
        <v>731</v>
      </c>
      <c r="D62" t="s">
        <v>184</v>
      </c>
      <c r="E62" t="s">
        <v>53</v>
      </c>
      <c r="F62" s="2"/>
      <c r="G62" s="2">
        <v>0.88</v>
      </c>
      <c r="H62" s="4">
        <f>+G62*(1-0.04*F62)*I62</f>
        <v>26.664</v>
      </c>
      <c r="I62" s="4">
        <v>30.3</v>
      </c>
      <c r="J62" s="4">
        <f>+G62*(1-0.04*F62)*K62</f>
        <v>40.04</v>
      </c>
      <c r="K62" s="2">
        <v>45.5</v>
      </c>
      <c r="L62" s="2">
        <v>1</v>
      </c>
      <c r="M62" s="2">
        <v>30</v>
      </c>
      <c r="N62" s="2">
        <v>0</v>
      </c>
      <c r="O62" t="s">
        <v>194</v>
      </c>
    </row>
    <row r="63" spans="1:14" ht="15">
      <c r="A63" s="10"/>
      <c r="B63" s="5"/>
      <c r="F63" s="2"/>
      <c r="G63" s="2"/>
      <c r="H63" s="4"/>
      <c r="I63" s="4"/>
      <c r="J63" s="4"/>
      <c r="K63" s="2"/>
      <c r="L63" s="2"/>
      <c r="M63" s="2"/>
      <c r="N63" s="2"/>
    </row>
    <row r="64" spans="1:15" ht="15">
      <c r="A64" t="s">
        <v>123</v>
      </c>
      <c r="B64" s="5"/>
      <c r="F64" s="2"/>
      <c r="G64" s="2"/>
      <c r="H64" s="4"/>
      <c r="I64" s="4"/>
      <c r="J64" s="4"/>
      <c r="K64" s="2"/>
      <c r="L64" s="2"/>
      <c r="M64" s="2"/>
      <c r="N64" s="2"/>
      <c r="O64" t="s">
        <v>131</v>
      </c>
    </row>
    <row r="65" spans="2:15" ht="15">
      <c r="B65" s="3">
        <f>1000*(H65/MAX(H$65:H$66))</f>
        <v>1000</v>
      </c>
      <c r="D65" t="s">
        <v>78</v>
      </c>
      <c r="E65" t="s">
        <v>83</v>
      </c>
      <c r="F65" s="2"/>
      <c r="G65" s="2">
        <v>0.925</v>
      </c>
      <c r="H65" s="4">
        <f>+G65*(1-0.04*F65)*I65</f>
        <v>34.78</v>
      </c>
      <c r="I65" s="4">
        <v>37.6</v>
      </c>
      <c r="J65" s="4">
        <f>+G65*(1-0.04*F65)*K65</f>
        <v>91.80625</v>
      </c>
      <c r="K65" s="2">
        <v>99.25</v>
      </c>
      <c r="L65" s="2">
        <v>2</v>
      </c>
      <c r="M65" s="2">
        <v>38</v>
      </c>
      <c r="N65" s="2">
        <v>22</v>
      </c>
      <c r="O65" t="s">
        <v>129</v>
      </c>
    </row>
    <row r="66" spans="1:15" ht="15">
      <c r="A66" s="10"/>
      <c r="B66" s="3">
        <f>1000*(H66/MAX(H$65:H$66))</f>
        <v>817.5077630822311</v>
      </c>
      <c r="D66" t="s">
        <v>104</v>
      </c>
      <c r="E66" t="s">
        <v>124</v>
      </c>
      <c r="F66" s="2"/>
      <c r="G66" s="2">
        <v>0.939</v>
      </c>
      <c r="H66" s="4">
        <f>+G66*(1-0.04*F66)*I66</f>
        <v>28.43292</v>
      </c>
      <c r="I66" s="4">
        <v>30.28</v>
      </c>
      <c r="J66" s="4">
        <f>+G66*(1-0.04*F66)*K66</f>
        <v>67.38264</v>
      </c>
      <c r="K66" s="2">
        <v>71.76</v>
      </c>
      <c r="L66" s="2">
        <v>2</v>
      </c>
      <c r="M66" s="2">
        <v>22</v>
      </c>
      <c r="N66" s="2">
        <v>11</v>
      </c>
      <c r="O66" t="s">
        <v>127</v>
      </c>
    </row>
    <row r="67" spans="1:15" ht="15">
      <c r="A67" s="10"/>
      <c r="B67" s="5">
        <f>+MIN(J67/MAX(J65:J66)*600+25,1000)</f>
        <v>487.34760705289676</v>
      </c>
      <c r="D67" t="s">
        <v>105</v>
      </c>
      <c r="E67" t="s">
        <v>125</v>
      </c>
      <c r="F67" s="2"/>
      <c r="G67" s="2">
        <v>0.925</v>
      </c>
      <c r="H67" s="4"/>
      <c r="I67" s="4"/>
      <c r="J67" s="4">
        <f>+G67*(1-0.04*F67)*K67</f>
        <v>70.74400000000001</v>
      </c>
      <c r="K67" s="2">
        <v>76.48</v>
      </c>
      <c r="L67" s="2"/>
      <c r="M67" s="2"/>
      <c r="N67" s="2"/>
      <c r="O67" t="s">
        <v>128</v>
      </c>
    </row>
    <row r="68" spans="1:15" ht="15">
      <c r="A68" s="10"/>
      <c r="B68" s="5">
        <f>+MIN(J68/MAX(J65:J66)*600+25,1000)</f>
        <v>408.4386003131595</v>
      </c>
      <c r="D68" t="s">
        <v>81</v>
      </c>
      <c r="E68" t="s">
        <v>126</v>
      </c>
      <c r="F68" s="2"/>
      <c r="G68" s="2">
        <v>0.855</v>
      </c>
      <c r="H68" s="4"/>
      <c r="I68" s="4"/>
      <c r="J68" s="4">
        <f>+G68*(1-0.04*F68)*K68</f>
        <v>58.670100000000005</v>
      </c>
      <c r="K68" s="2">
        <v>68.62</v>
      </c>
      <c r="L68" s="2"/>
      <c r="M68" s="2"/>
      <c r="N68" s="2"/>
      <c r="O68" t="s">
        <v>130</v>
      </c>
    </row>
    <row r="69" spans="1:14" ht="15">
      <c r="A69" s="10"/>
      <c r="B69" s="5"/>
      <c r="F69" s="2"/>
      <c r="G69" s="2"/>
      <c r="H69" s="4"/>
      <c r="I69" s="4"/>
      <c r="J69" s="4"/>
      <c r="K69" s="2"/>
      <c r="L69" s="2"/>
      <c r="M69" s="2"/>
      <c r="N69" s="2"/>
    </row>
    <row r="70" spans="1:14" ht="15">
      <c r="A70" s="7" t="s">
        <v>132</v>
      </c>
      <c r="B70" s="5"/>
      <c r="F70" s="2"/>
      <c r="G70" s="2"/>
      <c r="H70" s="4"/>
      <c r="I70" s="4"/>
      <c r="J70" s="4"/>
      <c r="K70" s="2"/>
      <c r="L70" s="2"/>
      <c r="M70" s="2"/>
      <c r="N70" s="2"/>
    </row>
    <row r="71" spans="1:16" ht="15">
      <c r="A71" s="10"/>
      <c r="B71" s="3">
        <f>1000*(H71/MAX(H$71:H$75))</f>
        <v>1000</v>
      </c>
      <c r="D71" t="s">
        <v>105</v>
      </c>
      <c r="E71" t="s">
        <v>134</v>
      </c>
      <c r="F71" s="2"/>
      <c r="G71" s="2">
        <v>0.925</v>
      </c>
      <c r="H71" s="4">
        <f>+G71*(1-0.04*F71)*I71</f>
        <v>45.48225</v>
      </c>
      <c r="I71" s="4">
        <v>49.17</v>
      </c>
      <c r="J71" s="4">
        <f>+G71*(1-0.04*F71)*K71</f>
        <v>92.87925</v>
      </c>
      <c r="K71" s="2">
        <v>100.41</v>
      </c>
      <c r="L71" s="2">
        <v>2</v>
      </c>
      <c r="M71" s="2">
        <v>2</v>
      </c>
      <c r="N71" s="2">
        <v>32</v>
      </c>
      <c r="O71" t="s">
        <v>135</v>
      </c>
      <c r="P71" t="s">
        <v>137</v>
      </c>
    </row>
    <row r="72" spans="1:15" ht="15">
      <c r="A72" s="10"/>
      <c r="B72" s="3">
        <f>1000*(H72/MAX(H$71:H$75))</f>
        <v>942.2306504185699</v>
      </c>
      <c r="D72" t="s">
        <v>78</v>
      </c>
      <c r="E72" t="s">
        <v>83</v>
      </c>
      <c r="F72" s="2"/>
      <c r="G72" s="2">
        <v>0.929</v>
      </c>
      <c r="H72" s="4">
        <f>+G72*(1-0.04*F72)*I72</f>
        <v>42.85477</v>
      </c>
      <c r="I72" s="4">
        <v>46.13</v>
      </c>
      <c r="J72" s="4">
        <f>+G72*(1-0.04*F72)*K72</f>
        <v>128.26703</v>
      </c>
      <c r="K72" s="2">
        <v>138.07</v>
      </c>
      <c r="L72" s="2">
        <v>2</v>
      </c>
      <c r="M72" s="2">
        <v>59</v>
      </c>
      <c r="N72" s="2">
        <v>35</v>
      </c>
      <c r="O72" t="s">
        <v>136</v>
      </c>
    </row>
    <row r="73" spans="1:16" ht="15">
      <c r="A73" s="10"/>
      <c r="B73" s="3">
        <f>1000*(H73/MAX(H$71:H$75))</f>
        <v>804.953580792507</v>
      </c>
      <c r="D73" t="s">
        <v>81</v>
      </c>
      <c r="E73" t="s">
        <v>126</v>
      </c>
      <c r="F73" s="2"/>
      <c r="G73" s="2">
        <v>0.855</v>
      </c>
      <c r="H73" s="4">
        <f>+G73*(1-0.04*F73)*I73</f>
        <v>36.6111</v>
      </c>
      <c r="I73" s="4">
        <v>42.82</v>
      </c>
      <c r="J73" s="4">
        <f>+G73*(1-0.04*F73)*K73</f>
        <v>89.3475</v>
      </c>
      <c r="K73" s="2">
        <v>104.5</v>
      </c>
      <c r="L73" s="2">
        <v>2</v>
      </c>
      <c r="M73" s="2">
        <v>26</v>
      </c>
      <c r="N73" s="2">
        <v>25</v>
      </c>
      <c r="O73" t="s">
        <v>141</v>
      </c>
      <c r="P73" t="s">
        <v>142</v>
      </c>
    </row>
    <row r="74" spans="1:15" ht="15">
      <c r="A74" s="10"/>
      <c r="B74" s="3">
        <f>1000*(H74/MAX(H$71:H$75))</f>
        <v>716.8088649967843</v>
      </c>
      <c r="D74" t="s">
        <v>104</v>
      </c>
      <c r="E74" t="s">
        <v>106</v>
      </c>
      <c r="F74" s="2"/>
      <c r="G74" s="2">
        <v>0.939</v>
      </c>
      <c r="H74" s="4">
        <f>+G74*(1-0.04*F74)*I74</f>
        <v>32.602079999999994</v>
      </c>
      <c r="I74" s="4">
        <v>34.72</v>
      </c>
      <c r="J74" s="4">
        <f>+G74*(1-0.04*F74)*K74</f>
        <v>84.93254999999999</v>
      </c>
      <c r="K74" s="2">
        <v>90.45</v>
      </c>
      <c r="L74" s="2">
        <v>2</v>
      </c>
      <c r="M74" s="2">
        <v>36</v>
      </c>
      <c r="N74" s="2">
        <v>17</v>
      </c>
      <c r="O74" t="s">
        <v>133</v>
      </c>
    </row>
    <row r="75" spans="1:15" ht="15">
      <c r="A75" s="10"/>
      <c r="B75" s="3">
        <f>1000*(H75/MAX(H$71:H$75))</f>
        <v>636.9297912922074</v>
      </c>
      <c r="D75" t="s">
        <v>138</v>
      </c>
      <c r="E75" t="s">
        <v>139</v>
      </c>
      <c r="F75" s="2"/>
      <c r="G75" s="2">
        <v>1.18</v>
      </c>
      <c r="H75" s="4">
        <f>+G75*(1-0.04*F75)*I75</f>
        <v>28.968999999999998</v>
      </c>
      <c r="I75" s="4">
        <v>24.55</v>
      </c>
      <c r="J75" s="4">
        <f>+G75*(1-0.04*F75)*K75</f>
        <v>64.74659999999999</v>
      </c>
      <c r="K75" s="2">
        <v>54.87</v>
      </c>
      <c r="L75" s="2">
        <v>2</v>
      </c>
      <c r="M75" s="2">
        <v>22</v>
      </c>
      <c r="N75" s="2">
        <v>53</v>
      </c>
      <c r="O75" t="s">
        <v>140</v>
      </c>
    </row>
    <row r="76" spans="1:14" ht="15">
      <c r="A76" s="10"/>
      <c r="B76" s="5"/>
      <c r="F76" s="2"/>
      <c r="G76" s="2"/>
      <c r="H76" s="4"/>
      <c r="I76" s="4"/>
      <c r="J76" s="4"/>
      <c r="K76" s="2"/>
      <c r="L76" s="2"/>
      <c r="M76" s="2"/>
      <c r="N76" s="2"/>
    </row>
    <row r="77" spans="1:14" ht="15">
      <c r="A77" s="10" t="s">
        <v>143</v>
      </c>
      <c r="B77" s="5"/>
      <c r="F77" s="2"/>
      <c r="G77" s="2"/>
      <c r="H77" s="4"/>
      <c r="I77" s="4"/>
      <c r="J77" s="4"/>
      <c r="K77" s="2"/>
      <c r="L77" s="2"/>
      <c r="M77" s="2"/>
      <c r="N77" s="2"/>
    </row>
    <row r="78" spans="1:15" ht="15">
      <c r="A78" s="10"/>
      <c r="B78" s="3">
        <f>1000*(H78/MAX(H$78:H$81))</f>
        <v>1000</v>
      </c>
      <c r="D78" t="s">
        <v>105</v>
      </c>
      <c r="E78" t="s">
        <v>134</v>
      </c>
      <c r="F78" s="2"/>
      <c r="G78" s="2">
        <v>0.925</v>
      </c>
      <c r="H78" s="4">
        <f>+G78*(1-0.04*F78)*I78</f>
        <v>38.369</v>
      </c>
      <c r="I78" s="4">
        <v>41.48</v>
      </c>
      <c r="J78" s="4">
        <f>+G78*(1-0.04*F78)*K78</f>
        <v>92.97175000000001</v>
      </c>
      <c r="K78" s="2">
        <v>100.51</v>
      </c>
      <c r="L78" s="2">
        <v>2</v>
      </c>
      <c r="M78" s="2">
        <v>25</v>
      </c>
      <c r="N78" s="2">
        <v>24</v>
      </c>
      <c r="O78" t="s">
        <v>145</v>
      </c>
    </row>
    <row r="79" spans="1:15" ht="15">
      <c r="A79" s="10"/>
      <c r="B79" s="3">
        <f>1000*(H79/MAX(H$78:H$81))</f>
        <v>856.4218509734421</v>
      </c>
      <c r="D79" t="s">
        <v>148</v>
      </c>
      <c r="E79" t="s">
        <v>86</v>
      </c>
      <c r="F79" s="2"/>
      <c r="G79" s="2">
        <v>0.885</v>
      </c>
      <c r="H79" s="4">
        <f>+G79*(1-0.04*F79)*I79</f>
        <v>32.86005</v>
      </c>
      <c r="I79" s="4">
        <v>37.13</v>
      </c>
      <c r="J79" s="4">
        <f>+G79*(1-0.04*F79)*K79</f>
        <v>66.87944999999999</v>
      </c>
      <c r="K79" s="2">
        <v>75.57</v>
      </c>
      <c r="L79" s="2">
        <v>2</v>
      </c>
      <c r="M79" s="2">
        <v>2</v>
      </c>
      <c r="N79" s="2">
        <v>7</v>
      </c>
      <c r="O79" t="s">
        <v>149</v>
      </c>
    </row>
    <row r="80" spans="1:15" ht="15">
      <c r="A80" s="10"/>
      <c r="B80" s="3">
        <f>1000*(H80/MAX(H$78:H$81))</f>
        <v>843.211967994996</v>
      </c>
      <c r="D80" t="s">
        <v>81</v>
      </c>
      <c r="E80" t="s">
        <v>126</v>
      </c>
      <c r="F80" s="2"/>
      <c r="G80" s="2">
        <v>0.855</v>
      </c>
      <c r="H80" s="4">
        <f>+G80*(1-0.04*F80)*I80</f>
        <v>32.3532</v>
      </c>
      <c r="I80" s="4">
        <v>37.84</v>
      </c>
      <c r="J80" s="4">
        <f>+G80*(1-0.04*F80)*K80</f>
        <v>102.4119</v>
      </c>
      <c r="K80" s="2">
        <v>119.78</v>
      </c>
      <c r="L80" s="2">
        <v>3</v>
      </c>
      <c r="M80" s="2">
        <v>9</v>
      </c>
      <c r="N80" s="2">
        <v>57</v>
      </c>
      <c r="O80" t="s">
        <v>144</v>
      </c>
    </row>
    <row r="81" spans="1:16" ht="15">
      <c r="A81" s="10"/>
      <c r="B81" s="3">
        <f>1000*(H81/MAX(H$78:H$81))</f>
        <v>530.8921264562538</v>
      </c>
      <c r="D81" t="s">
        <v>61</v>
      </c>
      <c r="E81" t="s">
        <v>62</v>
      </c>
      <c r="F81" s="2"/>
      <c r="G81" s="2">
        <v>0.94</v>
      </c>
      <c r="H81" s="4">
        <f>+G81*(1-0.04*F81)*I81</f>
        <v>20.3698</v>
      </c>
      <c r="I81" s="4">
        <f>+K81/2</f>
        <v>21.67</v>
      </c>
      <c r="J81" s="4">
        <f>+G81*(1-0.04*F81)*K81</f>
        <v>40.7396</v>
      </c>
      <c r="K81" s="2">
        <v>43.34</v>
      </c>
      <c r="L81" s="2">
        <v>1</v>
      </c>
      <c r="M81" s="2">
        <v>50</v>
      </c>
      <c r="N81" s="2">
        <v>0</v>
      </c>
      <c r="O81" t="s">
        <v>146</v>
      </c>
      <c r="P81" t="s">
        <v>147</v>
      </c>
    </row>
    <row r="82" spans="1:14" ht="15">
      <c r="A82" s="10"/>
      <c r="B82" s="3"/>
      <c r="F82" s="2"/>
      <c r="G82" s="2"/>
      <c r="H82" s="4"/>
      <c r="I82" s="4"/>
      <c r="J82" s="4"/>
      <c r="K82" s="2"/>
      <c r="L82" s="2"/>
      <c r="M82" s="2"/>
      <c r="N82" s="2"/>
    </row>
    <row r="83" spans="1:16" ht="15">
      <c r="A83" s="10" t="s">
        <v>186</v>
      </c>
      <c r="B83" s="3"/>
      <c r="F83" s="2"/>
      <c r="G83" s="2"/>
      <c r="H83" s="4"/>
      <c r="I83" s="4"/>
      <c r="J83" s="4"/>
      <c r="K83" s="2"/>
      <c r="L83" s="2"/>
      <c r="M83" s="2"/>
      <c r="N83" s="2"/>
      <c r="P83" t="s">
        <v>191</v>
      </c>
    </row>
    <row r="84" spans="1:16" ht="15">
      <c r="A84" s="10"/>
      <c r="B84" s="3">
        <f>1000*(H84/MAX(H$84:H$86))</f>
        <v>1000</v>
      </c>
      <c r="D84" t="s">
        <v>78</v>
      </c>
      <c r="E84" t="s">
        <v>83</v>
      </c>
      <c r="F84" s="2"/>
      <c r="G84" s="2">
        <v>0.925</v>
      </c>
      <c r="H84" s="4">
        <f>+G84*(1-0.04*F84)*I84</f>
        <v>28.77675</v>
      </c>
      <c r="I84" s="4">
        <f>+K84/2</f>
        <v>31.11</v>
      </c>
      <c r="J84" s="4">
        <f>+G84*(1-0.04*F84)*K84</f>
        <v>57.5535</v>
      </c>
      <c r="K84" s="2">
        <v>62.22</v>
      </c>
      <c r="L84" s="2">
        <v>1</v>
      </c>
      <c r="M84" s="2">
        <v>28</v>
      </c>
      <c r="N84" s="2">
        <v>39</v>
      </c>
      <c r="O84" t="s">
        <v>189</v>
      </c>
      <c r="P84" t="s">
        <v>90</v>
      </c>
    </row>
    <row r="85" spans="1:15" ht="15">
      <c r="A85" s="10"/>
      <c r="B85" s="3">
        <f>1000*(H85/MAX(H$84:H$86))</f>
        <v>889.2734586080777</v>
      </c>
      <c r="D85" t="s">
        <v>184</v>
      </c>
      <c r="E85" t="s">
        <v>53</v>
      </c>
      <c r="F85" s="2"/>
      <c r="G85" s="2">
        <v>0.88</v>
      </c>
      <c r="H85" s="4">
        <f>+G85*(1-0.04*F85)*I85</f>
        <v>25.5904</v>
      </c>
      <c r="I85" s="4">
        <v>29.08</v>
      </c>
      <c r="J85" s="4">
        <f>+G85*(1-0.04*F85)*K85</f>
        <v>52.0432</v>
      </c>
      <c r="K85" s="2">
        <v>59.14</v>
      </c>
      <c r="L85" s="2">
        <v>2</v>
      </c>
      <c r="M85" s="2">
        <v>2</v>
      </c>
      <c r="N85" s="2">
        <v>2</v>
      </c>
      <c r="O85" t="s">
        <v>190</v>
      </c>
    </row>
    <row r="86" spans="1:16" ht="15">
      <c r="A86" s="10"/>
      <c r="B86" s="3">
        <f>1000*(H86/MAX(H$84:H$86))</f>
        <v>843.6194149791065</v>
      </c>
      <c r="D86" t="s">
        <v>105</v>
      </c>
      <c r="E86" t="s">
        <v>134</v>
      </c>
      <c r="F86" s="2"/>
      <c r="G86" s="2">
        <v>0.925</v>
      </c>
      <c r="H86" s="4">
        <f>+G86*(1-0.04*F86)*I86</f>
        <v>24.276625000000003</v>
      </c>
      <c r="I86" s="4">
        <f>+K86/2</f>
        <v>26.245</v>
      </c>
      <c r="J86" s="4">
        <f>+G86*(1-0.04*F86)*K86</f>
        <v>48.553250000000006</v>
      </c>
      <c r="K86" s="2">
        <v>52.49</v>
      </c>
      <c r="L86" s="2">
        <v>1</v>
      </c>
      <c r="M86" s="2">
        <v>52</v>
      </c>
      <c r="N86" s="2">
        <v>42</v>
      </c>
      <c r="O86" t="s">
        <v>188</v>
      </c>
      <c r="P86" t="s">
        <v>90</v>
      </c>
    </row>
    <row r="87" spans="1:15" ht="15">
      <c r="A87" s="10"/>
      <c r="B87" s="5">
        <f>+MIN(J87/MAX(J84:J86)*600+25,1000)</f>
        <v>244.27702051135026</v>
      </c>
      <c r="D87" t="s">
        <v>104</v>
      </c>
      <c r="E87" t="s">
        <v>106</v>
      </c>
      <c r="F87" s="2"/>
      <c r="G87" s="2">
        <v>0.939</v>
      </c>
      <c r="H87" s="4"/>
      <c r="I87" s="4"/>
      <c r="J87" s="4">
        <f>+G87*(1-0.04*F87)*K87</f>
        <v>21.033599999999996</v>
      </c>
      <c r="K87" s="2">
        <v>22.4</v>
      </c>
      <c r="L87" s="2"/>
      <c r="M87" s="2"/>
      <c r="N87" s="2"/>
      <c r="O87" t="s">
        <v>187</v>
      </c>
    </row>
    <row r="88" spans="1:2" ht="15">
      <c r="A88" s="10"/>
      <c r="B88" s="3"/>
    </row>
    <row r="89" spans="1:14" ht="15">
      <c r="A89" s="10" t="s">
        <v>150</v>
      </c>
      <c r="B89" s="3"/>
      <c r="H89" s="4"/>
      <c r="I89" s="4"/>
      <c r="J89" s="4"/>
      <c r="K89" s="2"/>
      <c r="L89" s="2"/>
      <c r="M89" s="2"/>
      <c r="N89" s="2"/>
    </row>
    <row r="90" spans="1:16" ht="15">
      <c r="A90" s="10"/>
      <c r="B90" s="3">
        <f>1000*(H90/MAX(H$90:H$94))</f>
        <v>1000</v>
      </c>
      <c r="D90" t="s">
        <v>78</v>
      </c>
      <c r="E90" t="s">
        <v>83</v>
      </c>
      <c r="F90" s="2"/>
      <c r="G90" s="2">
        <v>0.925</v>
      </c>
      <c r="H90" s="4">
        <f>+G90*(1-0.04*F90)*I90</f>
        <v>51.14325</v>
      </c>
      <c r="I90" s="4">
        <v>55.29</v>
      </c>
      <c r="J90" s="4">
        <f>+G90*(1-0.04*F90)*K90</f>
        <v>184.1675</v>
      </c>
      <c r="K90" s="2">
        <v>199.1</v>
      </c>
      <c r="L90" s="2">
        <v>3</v>
      </c>
      <c r="M90" s="2">
        <v>53</v>
      </c>
      <c r="N90" s="2">
        <v>36</v>
      </c>
      <c r="O90" t="s">
        <v>157</v>
      </c>
      <c r="P90" t="s">
        <v>158</v>
      </c>
    </row>
    <row r="91" spans="1:15" ht="15">
      <c r="A91" s="10"/>
      <c r="B91" s="3">
        <f>1000*(H91/MAX(H$90:H$94))</f>
        <v>950.4045988473551</v>
      </c>
      <c r="D91" t="s">
        <v>52</v>
      </c>
      <c r="E91" t="s">
        <v>152</v>
      </c>
      <c r="F91" s="2"/>
      <c r="G91" s="2">
        <v>0.894</v>
      </c>
      <c r="H91" s="4">
        <f>+G91*(1-0.04*F91)*I91</f>
        <v>48.60678</v>
      </c>
      <c r="I91" s="4">
        <v>54.37</v>
      </c>
      <c r="J91" s="4">
        <f>+G91*(1-0.04*F91)*K91</f>
        <v>136.88034000000002</v>
      </c>
      <c r="K91" s="2">
        <v>153.11</v>
      </c>
      <c r="L91" s="2">
        <v>3</v>
      </c>
      <c r="M91" s="2">
        <v>10</v>
      </c>
      <c r="N91" s="2">
        <v>45</v>
      </c>
      <c r="O91" t="s">
        <v>156</v>
      </c>
    </row>
    <row r="92" spans="1:15" ht="15">
      <c r="A92" s="10"/>
      <c r="B92" s="3">
        <f>1000*(H92/MAX(H$90:H$94))</f>
        <v>937.3759000454604</v>
      </c>
      <c r="D92" t="s">
        <v>151</v>
      </c>
      <c r="E92" t="s">
        <v>86</v>
      </c>
      <c r="F92" s="2"/>
      <c r="G92" s="2">
        <v>0.885</v>
      </c>
      <c r="H92" s="4">
        <f>+G92*(1-0.04*F92)*I92</f>
        <v>47.94045</v>
      </c>
      <c r="I92" s="4">
        <v>54.17</v>
      </c>
      <c r="J92" s="4">
        <f>+G92*(1-0.04*F92)*K92</f>
        <v>141.0513</v>
      </c>
      <c r="K92" s="2">
        <v>159.38</v>
      </c>
      <c r="L92" s="2">
        <v>3</v>
      </c>
      <c r="M92" s="2">
        <v>19</v>
      </c>
      <c r="N92" s="2">
        <v>43</v>
      </c>
      <c r="O92" t="s">
        <v>155</v>
      </c>
    </row>
    <row r="93" spans="1:15" ht="15">
      <c r="A93" s="10"/>
      <c r="B93" s="3">
        <f>1000*(H93/MAX(H$90:H$94))</f>
        <v>861.4655893006408</v>
      </c>
      <c r="D93" t="s">
        <v>81</v>
      </c>
      <c r="E93" t="s">
        <v>126</v>
      </c>
      <c r="F93" s="2"/>
      <c r="G93" s="2">
        <v>0.855</v>
      </c>
      <c r="H93" s="4">
        <f>+G93*(1-0.04*F93)*I93</f>
        <v>44.05815</v>
      </c>
      <c r="I93" s="4">
        <v>51.53</v>
      </c>
      <c r="J93" s="4">
        <f>+G93*(1-0.04*F93)*K93</f>
        <v>142.34895</v>
      </c>
      <c r="K93" s="2">
        <v>166.49</v>
      </c>
      <c r="L93" s="2">
        <v>3</v>
      </c>
      <c r="M93" s="2">
        <v>46</v>
      </c>
      <c r="N93" s="2">
        <v>43</v>
      </c>
      <c r="O93" t="s">
        <v>154</v>
      </c>
    </row>
    <row r="94" spans="1:15" ht="15">
      <c r="A94" s="10"/>
      <c r="B94" s="3">
        <f>1000*(H94/MAX(H$90:H$94))</f>
        <v>699.349376506186</v>
      </c>
      <c r="D94" t="s">
        <v>61</v>
      </c>
      <c r="E94" t="s">
        <v>62</v>
      </c>
      <c r="F94" s="2"/>
      <c r="G94" s="2">
        <v>0.94</v>
      </c>
      <c r="H94" s="4">
        <f>+G94*(1-0.04*F94)*I94</f>
        <v>35.766999999999996</v>
      </c>
      <c r="I94" s="4">
        <v>38.05</v>
      </c>
      <c r="J94" s="4">
        <f>+G94*(1-0.04*F94)*K94</f>
        <v>72.6244</v>
      </c>
      <c r="K94" s="2">
        <v>77.26</v>
      </c>
      <c r="L94" s="2">
        <v>2</v>
      </c>
      <c r="M94" s="2">
        <v>9</v>
      </c>
      <c r="N94" s="2">
        <v>35</v>
      </c>
      <c r="O94" t="s">
        <v>153</v>
      </c>
    </row>
    <row r="95" spans="1:14" ht="15">
      <c r="A95" s="10"/>
      <c r="B95" s="3"/>
      <c r="F95" s="2"/>
      <c r="G95" s="2"/>
      <c r="H95" s="4"/>
      <c r="I95" s="4"/>
      <c r="J95" s="4"/>
      <c r="K95" s="2"/>
      <c r="L95" s="2"/>
      <c r="M95" s="2"/>
      <c r="N95" s="2"/>
    </row>
    <row r="96" spans="1:14" ht="15">
      <c r="A96" s="10" t="s">
        <v>159</v>
      </c>
      <c r="B96" s="3"/>
      <c r="F96" s="2"/>
      <c r="G96" s="2"/>
      <c r="H96" s="4"/>
      <c r="I96" s="4"/>
      <c r="J96" s="4"/>
      <c r="K96" s="2"/>
      <c r="L96" s="2"/>
      <c r="M96" s="2"/>
      <c r="N96" s="2"/>
    </row>
    <row r="97" spans="1:15" ht="15">
      <c r="A97" s="10"/>
      <c r="B97" s="3">
        <f>1000*(H97/MAX(H$97:H$101))</f>
        <v>1000</v>
      </c>
      <c r="D97" t="s">
        <v>78</v>
      </c>
      <c r="E97" t="s">
        <v>83</v>
      </c>
      <c r="F97" s="2"/>
      <c r="G97" s="2">
        <v>0.925</v>
      </c>
      <c r="H97" s="4">
        <f>+G97*(1-0.04*F97)*I97</f>
        <v>56.4065</v>
      </c>
      <c r="I97" s="4">
        <v>60.98</v>
      </c>
      <c r="J97" s="4">
        <f>+G97*(1-0.04*F97)*K97</f>
        <v>180.39350000000002</v>
      </c>
      <c r="K97" s="2">
        <v>195.02</v>
      </c>
      <c r="L97" s="2">
        <v>3</v>
      </c>
      <c r="M97" s="2">
        <v>11</v>
      </c>
      <c r="N97" s="2">
        <v>54</v>
      </c>
      <c r="O97" t="s">
        <v>161</v>
      </c>
    </row>
    <row r="98" spans="1:15" ht="15">
      <c r="A98" s="10"/>
      <c r="B98" s="3">
        <f>1000*(H98/MAX(H$97:H$101))</f>
        <v>904.2311081169722</v>
      </c>
      <c r="D98" t="s">
        <v>81</v>
      </c>
      <c r="E98" t="s">
        <v>126</v>
      </c>
      <c r="F98" s="2">
        <v>1</v>
      </c>
      <c r="G98" s="2">
        <v>0.855</v>
      </c>
      <c r="H98" s="4">
        <f>+G98*(1-0.04*F98)*I98</f>
        <v>51.004512</v>
      </c>
      <c r="I98" s="4">
        <v>62.14</v>
      </c>
      <c r="J98" s="4">
        <f>+G98*(1-0.04*F98)*K98</f>
        <v>164.62785599999998</v>
      </c>
      <c r="K98" s="2">
        <v>200.57</v>
      </c>
      <c r="L98" s="2">
        <v>3</v>
      </c>
      <c r="M98" s="2">
        <v>13</v>
      </c>
      <c r="N98" s="2">
        <v>39</v>
      </c>
      <c r="O98" t="s">
        <v>162</v>
      </c>
    </row>
    <row r="99" spans="1:15" ht="15">
      <c r="A99" s="10"/>
      <c r="B99" s="3">
        <f>1000*(H99/MAX(H$97:H$101))</f>
        <v>856.7319014652567</v>
      </c>
      <c r="D99" t="s">
        <v>151</v>
      </c>
      <c r="E99" t="s">
        <v>160</v>
      </c>
      <c r="F99" s="2">
        <v>1</v>
      </c>
      <c r="G99" s="2">
        <v>0.885</v>
      </c>
      <c r="H99" s="4">
        <f>+G99*(1-0.04*F99)*I99</f>
        <v>48.325248</v>
      </c>
      <c r="I99" s="4">
        <v>56.88</v>
      </c>
      <c r="J99" s="4">
        <f>+G99*(1-0.04*F99)*K99</f>
        <v>184.67755200000002</v>
      </c>
      <c r="K99" s="2">
        <v>217.37</v>
      </c>
      <c r="L99" s="2">
        <v>3</v>
      </c>
      <c r="M99" s="2">
        <v>49</v>
      </c>
      <c r="N99" s="2">
        <v>18</v>
      </c>
      <c r="O99" t="s">
        <v>163</v>
      </c>
    </row>
    <row r="100" spans="1:15" ht="15">
      <c r="A100" s="10"/>
      <c r="B100" s="3">
        <f>1000*(H100/MAX(H$97:H$101))</f>
        <v>827.4844211216792</v>
      </c>
      <c r="D100" t="s">
        <v>105</v>
      </c>
      <c r="E100" t="s">
        <v>134</v>
      </c>
      <c r="F100" s="2"/>
      <c r="G100" s="2">
        <v>0.925</v>
      </c>
      <c r="H100" s="4">
        <f>+G100*(1-0.04*F100)*I100</f>
        <v>46.6755</v>
      </c>
      <c r="I100" s="4">
        <v>50.46</v>
      </c>
      <c r="J100" s="4">
        <f>+G100*(1-0.04*F100)*K100</f>
        <v>140.5815</v>
      </c>
      <c r="K100" s="2">
        <v>151.98</v>
      </c>
      <c r="L100" s="2">
        <v>3</v>
      </c>
      <c r="M100" s="2">
        <v>0</v>
      </c>
      <c r="N100" s="2">
        <v>42</v>
      </c>
      <c r="O100" t="s">
        <v>164</v>
      </c>
    </row>
    <row r="101" spans="1:16" ht="15">
      <c r="A101" s="10"/>
      <c r="B101" s="3">
        <f>1000*(H101/MAX(H$97:H$101))</f>
        <v>611.2628863694787</v>
      </c>
      <c r="D101" t="s">
        <v>61</v>
      </c>
      <c r="E101" t="s">
        <v>62</v>
      </c>
      <c r="F101" s="2"/>
      <c r="G101" s="2">
        <v>0.94</v>
      </c>
      <c r="H101" s="4">
        <f>+G101*(1-0.04*F101)*I101</f>
        <v>34.4792</v>
      </c>
      <c r="I101" s="4">
        <v>36.68</v>
      </c>
      <c r="J101" s="4">
        <f>+G101*(1-0.04*F101)*K101</f>
        <v>67.96199999999999</v>
      </c>
      <c r="K101" s="2">
        <v>72.3</v>
      </c>
      <c r="L101" s="2">
        <v>1</v>
      </c>
      <c r="M101" s="2">
        <v>42</v>
      </c>
      <c r="N101" s="2">
        <v>46</v>
      </c>
      <c r="O101" t="s">
        <v>167</v>
      </c>
      <c r="P101" t="s">
        <v>168</v>
      </c>
    </row>
    <row r="102" spans="1:14" ht="15">
      <c r="A102" s="10"/>
      <c r="B102" s="3"/>
      <c r="F102" s="2"/>
      <c r="G102" s="2"/>
      <c r="H102" s="4"/>
      <c r="I102" s="4"/>
      <c r="J102" s="4"/>
      <c r="K102" s="2"/>
      <c r="L102" s="2"/>
      <c r="M102" s="2"/>
      <c r="N102" s="2"/>
    </row>
    <row r="103" spans="1:14" ht="15">
      <c r="A103" s="10" t="s">
        <v>169</v>
      </c>
      <c r="B103" s="3"/>
      <c r="F103" s="2"/>
      <c r="G103" s="2"/>
      <c r="H103" s="4"/>
      <c r="I103" s="4"/>
      <c r="J103" s="4"/>
      <c r="K103" s="2"/>
      <c r="L103" s="2"/>
      <c r="M103" s="2"/>
      <c r="N103" s="2"/>
    </row>
    <row r="104" spans="1:15" ht="15">
      <c r="A104" s="10"/>
      <c r="B104" s="3">
        <f>1000*(H104/MAX(H$104:H$106))</f>
        <v>1000</v>
      </c>
      <c r="D104" t="s">
        <v>105</v>
      </c>
      <c r="E104" t="s">
        <v>134</v>
      </c>
      <c r="F104" s="2"/>
      <c r="G104" s="2">
        <v>0.925</v>
      </c>
      <c r="H104" s="4">
        <f>+G104*(1-0.04*F104)*I104</f>
        <v>42.91075</v>
      </c>
      <c r="I104" s="4">
        <v>46.39</v>
      </c>
      <c r="J104" s="4">
        <f>+G104*(1-0.04*F104)*K104</f>
        <v>88.356</v>
      </c>
      <c r="K104" s="2">
        <v>95.52</v>
      </c>
      <c r="L104" s="2">
        <v>1</v>
      </c>
      <c r="M104" s="2">
        <v>56</v>
      </c>
      <c r="N104" s="2">
        <v>37</v>
      </c>
      <c r="O104" t="s">
        <v>170</v>
      </c>
    </row>
    <row r="105" spans="1:15" ht="15">
      <c r="A105" s="10"/>
      <c r="B105" s="3">
        <f>1000*(H105/MAX(H$104:H$106))</f>
        <v>781.2447929714582</v>
      </c>
      <c r="D105" t="s">
        <v>151</v>
      </c>
      <c r="E105" t="s">
        <v>86</v>
      </c>
      <c r="F105" s="2"/>
      <c r="G105" s="2">
        <v>0.885</v>
      </c>
      <c r="H105" s="4">
        <f>+G105*(1-0.04*F105)*I105</f>
        <v>33.5238</v>
      </c>
      <c r="I105" s="4">
        <v>37.88</v>
      </c>
      <c r="J105" s="4">
        <f>+G105*(1-0.04*F105)*K105</f>
        <v>100.33245000000001</v>
      </c>
      <c r="K105" s="2">
        <v>113.37</v>
      </c>
      <c r="L105" s="2">
        <v>2</v>
      </c>
      <c r="M105" s="2">
        <v>59</v>
      </c>
      <c r="N105" s="2">
        <v>34</v>
      </c>
      <c r="O105" t="s">
        <v>171</v>
      </c>
    </row>
    <row r="106" spans="2:17" ht="15">
      <c r="B106" s="3">
        <f>1000*(H106/MAX(H$104:H$106))</f>
        <v>751.8861823668896</v>
      </c>
      <c r="D106" t="s">
        <v>78</v>
      </c>
      <c r="E106" t="s">
        <v>83</v>
      </c>
      <c r="G106" s="2">
        <v>0.925</v>
      </c>
      <c r="H106" s="4">
        <f>+G106*(1-0.04*F106)*I106</f>
        <v>32.264</v>
      </c>
      <c r="I106" s="4">
        <v>34.88</v>
      </c>
      <c r="J106" s="4">
        <f>+G106*(1-0.04*F106)*K106</f>
        <v>79.106</v>
      </c>
      <c r="K106" s="2">
        <v>85.52</v>
      </c>
      <c r="L106" s="2">
        <v>2</v>
      </c>
      <c r="M106" s="2">
        <v>25</v>
      </c>
      <c r="N106" s="2">
        <v>23</v>
      </c>
      <c r="O106" t="s">
        <v>172</v>
      </c>
      <c r="Q106" s="8"/>
    </row>
    <row r="107" spans="2:17" ht="15">
      <c r="B107" s="3"/>
      <c r="G107" s="2"/>
      <c r="H107" s="4"/>
      <c r="I107" s="4"/>
      <c r="J107" s="4"/>
      <c r="K107" s="2"/>
      <c r="L107" s="2"/>
      <c r="M107" s="2"/>
      <c r="N107" s="2"/>
      <c r="Q107" s="8"/>
    </row>
    <row r="108" spans="1:17" ht="15">
      <c r="A108" t="s">
        <v>173</v>
      </c>
      <c r="B108" s="3"/>
      <c r="G108" s="2"/>
      <c r="H108" s="4"/>
      <c r="I108" s="4"/>
      <c r="J108" s="4"/>
      <c r="L108" s="2"/>
      <c r="M108" s="2"/>
      <c r="N108" s="2"/>
      <c r="Q108" s="8"/>
    </row>
    <row r="109" spans="2:17" ht="15">
      <c r="B109" s="3">
        <f>1000*(H109/MAX(H$109:H$112))</f>
        <v>1000</v>
      </c>
      <c r="D109" t="s">
        <v>78</v>
      </c>
      <c r="E109" t="s">
        <v>83</v>
      </c>
      <c r="G109" s="2">
        <v>0.925</v>
      </c>
      <c r="H109" s="4">
        <f>+G109*(1-0.04*F109)*I109</f>
        <v>55.759</v>
      </c>
      <c r="I109" s="4">
        <v>60.28</v>
      </c>
      <c r="J109" s="4">
        <f>+G109*(1-0.04*F109)*K109</f>
        <v>221.12125000000003</v>
      </c>
      <c r="K109" s="2">
        <v>239.05</v>
      </c>
      <c r="L109" s="2">
        <v>3</v>
      </c>
      <c r="M109" s="2">
        <v>57</v>
      </c>
      <c r="N109" s="2">
        <v>57</v>
      </c>
      <c r="O109" t="s">
        <v>176</v>
      </c>
      <c r="Q109" s="8"/>
    </row>
    <row r="110" spans="2:17" ht="15">
      <c r="B110" s="3">
        <f>1000*(H110/MAX(H$109:H$112))</f>
        <v>893.6811635789737</v>
      </c>
      <c r="D110" t="s">
        <v>81</v>
      </c>
      <c r="E110" t="s">
        <v>126</v>
      </c>
      <c r="F110">
        <v>1</v>
      </c>
      <c r="G110" s="2">
        <v>0.855</v>
      </c>
      <c r="H110" s="4">
        <f>+G110*(1-0.04*F110)*I110</f>
        <v>49.830768</v>
      </c>
      <c r="I110" s="4">
        <v>60.71</v>
      </c>
      <c r="J110" s="4">
        <f>+G110*(1-0.04*F110)*K110</f>
        <v>180.830448</v>
      </c>
      <c r="K110" s="2">
        <v>220.31</v>
      </c>
      <c r="L110" s="2">
        <v>3</v>
      </c>
      <c r="M110" s="2">
        <v>37</v>
      </c>
      <c r="N110" s="2">
        <v>45</v>
      </c>
      <c r="O110" t="s">
        <v>177</v>
      </c>
      <c r="Q110" s="8"/>
    </row>
    <row r="111" spans="2:17" ht="15">
      <c r="B111" s="3">
        <f>1000*(H111/MAX(H$109:H$112))</f>
        <v>656.7980057031152</v>
      </c>
      <c r="D111" t="s">
        <v>99</v>
      </c>
      <c r="E111" t="s">
        <v>100</v>
      </c>
      <c r="G111" s="2">
        <v>0.94</v>
      </c>
      <c r="H111" s="4">
        <f>+G111*(1-0.04*F111)*I111</f>
        <v>36.6224</v>
      </c>
      <c r="I111" s="4">
        <v>38.96</v>
      </c>
      <c r="J111" s="4">
        <f>+G111*(1-0.04*F111)*K111</f>
        <v>86.1698</v>
      </c>
      <c r="K111" s="2">
        <v>91.67</v>
      </c>
      <c r="L111" s="2">
        <v>2</v>
      </c>
      <c r="M111" s="2">
        <v>21</v>
      </c>
      <c r="N111" s="2">
        <v>11</v>
      </c>
      <c r="O111" t="s">
        <v>174</v>
      </c>
      <c r="Q111" s="8"/>
    </row>
    <row r="112" spans="2:17" ht="15">
      <c r="B112" s="3">
        <f>1000*(H112/MAX(H$109:H$112))-47</f>
        <v>570.4418479527969</v>
      </c>
      <c r="D112" t="s">
        <v>61</v>
      </c>
      <c r="E112" t="s">
        <v>152</v>
      </c>
      <c r="G112" s="2">
        <v>0.894</v>
      </c>
      <c r="H112" s="4">
        <f>+G112*(1-0.04*F112)*I112</f>
        <v>34.42794</v>
      </c>
      <c r="I112" s="4">
        <v>38.51</v>
      </c>
      <c r="J112" s="4">
        <f>+G112*(1-0.04*F112)*K112</f>
        <v>68.38206</v>
      </c>
      <c r="K112" s="2">
        <v>76.49</v>
      </c>
      <c r="L112" s="2">
        <v>1</v>
      </c>
      <c r="M112" s="2">
        <v>51</v>
      </c>
      <c r="N112" s="2">
        <v>58</v>
      </c>
      <c r="O112" t="s">
        <v>175</v>
      </c>
      <c r="P112" t="s">
        <v>178</v>
      </c>
      <c r="Q112" s="8"/>
    </row>
    <row r="113" spans="2:17" ht="15">
      <c r="B113" s="5">
        <f>+MIN(J113/MAX(J109:J112)*600+25,1000)</f>
        <v>586.9307958868719</v>
      </c>
      <c r="D113" t="s">
        <v>105</v>
      </c>
      <c r="E113" t="s">
        <v>134</v>
      </c>
      <c r="G113" s="2">
        <v>0.94</v>
      </c>
      <c r="I113" s="4"/>
      <c r="J113" s="4">
        <f>+G113*(1-0.04*F113)*K113</f>
        <v>207.0914</v>
      </c>
      <c r="K113" s="2">
        <v>220.31</v>
      </c>
      <c r="L113" s="2"/>
      <c r="M113" s="2"/>
      <c r="N113" s="2"/>
      <c r="O113" t="s">
        <v>179</v>
      </c>
      <c r="Q113" s="8"/>
    </row>
    <row r="114" spans="2:17" ht="15">
      <c r="B114" s="5"/>
      <c r="G114" s="2"/>
      <c r="I114" s="4"/>
      <c r="J114" s="4"/>
      <c r="K114" s="2"/>
      <c r="L114" s="2"/>
      <c r="M114" s="2"/>
      <c r="N114" s="2"/>
      <c r="Q114" s="8"/>
    </row>
    <row r="115" spans="1:17" ht="15">
      <c r="A115" t="s">
        <v>180</v>
      </c>
      <c r="B115" s="5"/>
      <c r="G115" s="2"/>
      <c r="I115" s="4"/>
      <c r="J115" s="4"/>
      <c r="K115" s="2"/>
      <c r="L115" s="2"/>
      <c r="M115" s="2"/>
      <c r="N115" s="2"/>
      <c r="Q115" s="8"/>
    </row>
    <row r="116" spans="2:17" ht="15">
      <c r="B116" s="3">
        <f>1000*(H116/MAX(H$116:H$119))</f>
        <v>1000</v>
      </c>
      <c r="D116" t="s">
        <v>105</v>
      </c>
      <c r="E116" t="s">
        <v>134</v>
      </c>
      <c r="G116" s="2">
        <v>0.925</v>
      </c>
      <c r="H116" s="4">
        <f>+G116*(1-0.04*F116)*I116</f>
        <v>43.669250000000005</v>
      </c>
      <c r="I116" s="4">
        <v>47.21</v>
      </c>
      <c r="J116" s="4">
        <f>+G116*(1-0.04*F116)*K116</f>
        <v>87.67150000000001</v>
      </c>
      <c r="K116" s="2">
        <v>94.78</v>
      </c>
      <c r="L116" s="2">
        <v>1</v>
      </c>
      <c r="M116" s="2">
        <v>59</v>
      </c>
      <c r="N116" s="2">
        <v>14</v>
      </c>
      <c r="O116" t="s">
        <v>183</v>
      </c>
      <c r="Q116" s="8"/>
    </row>
    <row r="117" spans="2:17" ht="15">
      <c r="B117" s="3">
        <f>1000*(H117/MAX(H$116:H$119))</f>
        <v>977.7589493751323</v>
      </c>
      <c r="D117" t="s">
        <v>78</v>
      </c>
      <c r="E117" t="s">
        <v>83</v>
      </c>
      <c r="G117" s="2">
        <v>0.925</v>
      </c>
      <c r="H117" s="4">
        <f>+G117*(1-0.04*F117)*I117</f>
        <v>42.698</v>
      </c>
      <c r="I117" s="4">
        <v>46.16</v>
      </c>
      <c r="J117" s="4">
        <f>+G117*(1-0.04*F117)*K117</f>
        <v>99.50225</v>
      </c>
      <c r="K117" s="2">
        <v>107.57</v>
      </c>
      <c r="L117" s="2">
        <v>2</v>
      </c>
      <c r="M117" s="2">
        <v>19</v>
      </c>
      <c r="N117" s="2">
        <v>49</v>
      </c>
      <c r="O117" t="s">
        <v>182</v>
      </c>
      <c r="Q117" s="8"/>
    </row>
    <row r="118" spans="2:17" ht="15">
      <c r="B118" s="3">
        <f>1000*(H118/MAX(H$116:H$119))</f>
        <v>853.6505664741208</v>
      </c>
      <c r="D118" t="s">
        <v>82</v>
      </c>
      <c r="E118" t="s">
        <v>86</v>
      </c>
      <c r="G118" s="2">
        <v>0.884</v>
      </c>
      <c r="H118" s="4">
        <f>+G118*(1-0.04*F118)*I118</f>
        <v>37.27828</v>
      </c>
      <c r="I118" s="4">
        <v>42.17</v>
      </c>
      <c r="J118" s="4">
        <f>+G118*(1-0.04*F118)*K118</f>
        <v>96.77148</v>
      </c>
      <c r="K118" s="2">
        <v>109.47</v>
      </c>
      <c r="L118" s="2">
        <v>2</v>
      </c>
      <c r="M118" s="2">
        <v>34</v>
      </c>
      <c r="N118" s="2">
        <v>28</v>
      </c>
      <c r="O118" t="s">
        <v>181</v>
      </c>
      <c r="Q118" s="8"/>
    </row>
    <row r="119" spans="2:17" ht="15">
      <c r="B119" s="3">
        <f>1000*(H119/MAX(H$116:H$119))</f>
        <v>773.0107569972005</v>
      </c>
      <c r="D119" t="s">
        <v>184</v>
      </c>
      <c r="E119" t="s">
        <v>53</v>
      </c>
      <c r="G119" s="2">
        <v>0.88</v>
      </c>
      <c r="H119" s="4">
        <f>+G119*(1-0.04*F119)*I119</f>
        <v>33.7568</v>
      </c>
      <c r="I119" s="4">
        <v>38.36</v>
      </c>
      <c r="J119" s="4">
        <f>+G119*(1-0.04*F119)*K119</f>
        <v>72.63520000000001</v>
      </c>
      <c r="K119" s="2">
        <v>82.54</v>
      </c>
      <c r="L119" s="2">
        <v>2</v>
      </c>
      <c r="M119" s="2">
        <v>9</v>
      </c>
      <c r="N119" s="2">
        <v>7</v>
      </c>
      <c r="O119" t="s">
        <v>185</v>
      </c>
      <c r="Q119" s="8"/>
    </row>
    <row r="120" spans="2:17" ht="15">
      <c r="B120" s="3"/>
      <c r="G120" s="2"/>
      <c r="H120" s="4"/>
      <c r="I120" s="4"/>
      <c r="J120" s="4"/>
      <c r="K120" s="2"/>
      <c r="L120" s="2"/>
      <c r="M120" s="2"/>
      <c r="N120" s="2"/>
      <c r="Q120" s="8"/>
    </row>
    <row r="121" spans="1:17" ht="15">
      <c r="A121" t="s">
        <v>196</v>
      </c>
      <c r="B121" s="3"/>
      <c r="G121" s="2"/>
      <c r="H121" s="4"/>
      <c r="I121" s="4"/>
      <c r="J121" s="4"/>
      <c r="K121" s="2"/>
      <c r="L121" s="2"/>
      <c r="M121" s="2"/>
      <c r="N121" s="2"/>
      <c r="Q121" s="8"/>
    </row>
    <row r="122" spans="2:17" ht="15">
      <c r="B122" s="3">
        <f>1000*(H122/MAX(H$122:H$124))</f>
        <v>1000</v>
      </c>
      <c r="D122" t="s">
        <v>81</v>
      </c>
      <c r="E122" t="s">
        <v>126</v>
      </c>
      <c r="F122">
        <v>1</v>
      </c>
      <c r="G122" s="2">
        <v>0.855</v>
      </c>
      <c r="H122" s="4">
        <f>+G122*(1-0.04*F122)*I122</f>
        <v>43.888175999999994</v>
      </c>
      <c r="I122" s="4">
        <v>53.47</v>
      </c>
      <c r="J122" s="4">
        <f>+G122*(1-0.04*F122)*K122</f>
        <v>91.034928</v>
      </c>
      <c r="K122" s="2">
        <v>110.91</v>
      </c>
      <c r="L122" s="2">
        <v>2</v>
      </c>
      <c r="M122" s="2">
        <v>4</v>
      </c>
      <c r="N122" s="2">
        <v>27</v>
      </c>
      <c r="O122" t="s">
        <v>197</v>
      </c>
      <c r="Q122" s="8"/>
    </row>
    <row r="123" spans="2:17" ht="15">
      <c r="B123" s="3">
        <f>1000*(H123/MAX(H$122:H$124))</f>
        <v>988.4780812034659</v>
      </c>
      <c r="D123" t="s">
        <v>78</v>
      </c>
      <c r="E123" t="s">
        <v>83</v>
      </c>
      <c r="F123">
        <v>0</v>
      </c>
      <c r="G123" s="2">
        <v>0.925</v>
      </c>
      <c r="H123" s="4">
        <f>+G123*(1-0.04*F123)*I123</f>
        <v>43.3825</v>
      </c>
      <c r="I123" s="4">
        <v>46.9</v>
      </c>
      <c r="J123" s="4">
        <f>+G123*(1-0.04*F123)*K123</f>
        <v>99.66875</v>
      </c>
      <c r="K123" s="2">
        <v>107.75</v>
      </c>
      <c r="L123" s="2">
        <v>2</v>
      </c>
      <c r="M123" s="2">
        <v>17</v>
      </c>
      <c r="N123" s="2">
        <v>51</v>
      </c>
      <c r="O123" t="s">
        <v>199</v>
      </c>
      <c r="Q123" s="8"/>
    </row>
    <row r="124" spans="2:17" ht="15">
      <c r="B124" s="3">
        <f>1000*(H124/MAX(H$122:H$124))</f>
        <v>941.4984573521581</v>
      </c>
      <c r="D124" t="s">
        <v>151</v>
      </c>
      <c r="E124" t="s">
        <v>86</v>
      </c>
      <c r="F124">
        <v>0</v>
      </c>
      <c r="G124" s="2">
        <v>0.885</v>
      </c>
      <c r="H124" s="4">
        <f>+G124*(1-0.04*F124)*I124</f>
        <v>41.32065</v>
      </c>
      <c r="I124" s="4">
        <v>46.69</v>
      </c>
      <c r="J124" s="4">
        <f>+G124*(1-0.04*F124)*K124</f>
        <v>99.44745</v>
      </c>
      <c r="K124" s="2">
        <v>112.37</v>
      </c>
      <c r="L124" s="2">
        <v>2</v>
      </c>
      <c r="M124" s="2">
        <v>25</v>
      </c>
      <c r="N124" s="2">
        <v>2</v>
      </c>
      <c r="O124" t="s">
        <v>198</v>
      </c>
      <c r="Q124" s="8"/>
    </row>
    <row r="125" spans="2:17" ht="15">
      <c r="B125" s="3"/>
      <c r="G125" s="2"/>
      <c r="H125" s="4"/>
      <c r="I125" s="4"/>
      <c r="J125" s="4"/>
      <c r="K125" s="2"/>
      <c r="L125" s="2"/>
      <c r="M125" s="2"/>
      <c r="N125" s="2"/>
      <c r="Q125" s="8"/>
    </row>
    <row r="126" spans="1:17" ht="15">
      <c r="A126" t="s">
        <v>200</v>
      </c>
      <c r="B126" s="3"/>
      <c r="G126" s="2"/>
      <c r="H126" s="4"/>
      <c r="I126" s="4"/>
      <c r="J126" s="4"/>
      <c r="K126" s="2"/>
      <c r="L126" s="2"/>
      <c r="M126" s="2"/>
      <c r="N126" s="2"/>
      <c r="O126" t="s">
        <v>201</v>
      </c>
      <c r="Q126" s="8"/>
    </row>
    <row r="127" spans="2:17" ht="15">
      <c r="B127" s="3">
        <f>1000*(H127/MAX(H$127:H$128))</f>
        <v>1000</v>
      </c>
      <c r="D127" t="s">
        <v>52</v>
      </c>
      <c r="E127" t="s">
        <v>62</v>
      </c>
      <c r="G127" s="2">
        <v>0.94</v>
      </c>
      <c r="H127" s="4">
        <f>+G127*(1-0.04*F127)*I127</f>
        <v>51.831599999999995</v>
      </c>
      <c r="I127" s="4">
        <v>55.14</v>
      </c>
      <c r="J127" s="4">
        <f>+G127*(1-0.04*F127)*K127</f>
        <v>99.5084</v>
      </c>
      <c r="K127" s="2">
        <v>105.86</v>
      </c>
      <c r="L127" s="2">
        <v>1</v>
      </c>
      <c r="M127" s="2">
        <v>55</v>
      </c>
      <c r="N127" s="2">
        <v>11</v>
      </c>
      <c r="O127" t="s">
        <v>202</v>
      </c>
      <c r="Q127" s="8"/>
    </row>
    <row r="128" spans="2:17" ht="15">
      <c r="B128" s="3">
        <f>1000*(H128/MAX(H$127:H$128))</f>
        <v>924.4360583119179</v>
      </c>
      <c r="D128" t="s">
        <v>78</v>
      </c>
      <c r="E128" t="s">
        <v>83</v>
      </c>
      <c r="G128" s="2">
        <v>0.925</v>
      </c>
      <c r="H128" s="4">
        <f>+G128*(1-0.04*F128)*I128</f>
        <v>47.915</v>
      </c>
      <c r="I128" s="4">
        <v>51.8</v>
      </c>
      <c r="J128" s="4">
        <f>+G128*(1-0.04*F128)*K128</f>
        <v>120.9715</v>
      </c>
      <c r="K128" s="2">
        <v>130.78</v>
      </c>
      <c r="L128" s="2">
        <v>2</v>
      </c>
      <c r="M128" s="2">
        <v>31</v>
      </c>
      <c r="N128" s="2">
        <v>29</v>
      </c>
      <c r="O128" t="s">
        <v>203</v>
      </c>
      <c r="Q128" s="8"/>
    </row>
    <row r="129" spans="2:17" ht="15">
      <c r="B129" s="5">
        <f>+MIN(J129/MAX(J127:J128)*600+25,1000)</f>
        <v>265.06423000458784</v>
      </c>
      <c r="D129" t="s">
        <v>81</v>
      </c>
      <c r="E129" t="s">
        <v>126</v>
      </c>
      <c r="G129" s="2">
        <v>0.855</v>
      </c>
      <c r="H129" s="4"/>
      <c r="I129" s="4"/>
      <c r="J129" s="4">
        <f>+G129*(1-0.04*F129)*K129</f>
        <v>48.40155</v>
      </c>
      <c r="K129" s="2">
        <v>56.61</v>
      </c>
      <c r="L129" s="2"/>
      <c r="M129" s="2"/>
      <c r="N129" s="2"/>
      <c r="O129" t="s">
        <v>204</v>
      </c>
      <c r="Q129" s="8"/>
    </row>
    <row r="130" spans="2:17" ht="15">
      <c r="B130" s="5"/>
      <c r="G130" s="2"/>
      <c r="H130" s="4"/>
      <c r="I130" s="4"/>
      <c r="J130" s="4"/>
      <c r="K130" s="2"/>
      <c r="L130" s="2"/>
      <c r="M130" s="2"/>
      <c r="N130" s="2"/>
      <c r="Q130" s="8"/>
    </row>
    <row r="131" spans="1:17" ht="15">
      <c r="A131" t="s">
        <v>205</v>
      </c>
      <c r="O131" t="s">
        <v>215</v>
      </c>
      <c r="Q131" s="8"/>
    </row>
    <row r="132" spans="2:17" ht="15">
      <c r="B132" s="3">
        <f>1000*(H132/MAX(H$132:H$136))</f>
        <v>1000</v>
      </c>
      <c r="D132" t="s">
        <v>52</v>
      </c>
      <c r="E132" t="s">
        <v>206</v>
      </c>
      <c r="G132" s="2">
        <v>0.88</v>
      </c>
      <c r="H132" s="4">
        <f>+G132*(1-0.04*F132)*I132</f>
        <v>44.088</v>
      </c>
      <c r="I132" s="4">
        <v>50.1</v>
      </c>
      <c r="J132" s="4">
        <f>+G132*(1-0.04*F132)*K132</f>
        <v>84.2864</v>
      </c>
      <c r="K132" s="2">
        <v>95.78</v>
      </c>
      <c r="L132" s="2">
        <v>2</v>
      </c>
      <c r="M132" s="2">
        <v>15</v>
      </c>
      <c r="N132" s="2">
        <v>52</v>
      </c>
      <c r="O132" t="s">
        <v>208</v>
      </c>
      <c r="Q132" s="8"/>
    </row>
    <row r="133" spans="2:17" ht="15">
      <c r="B133" s="3">
        <f>1000*(H133/MAX(H$132:H$136))</f>
        <v>990.8183632734531</v>
      </c>
      <c r="D133" t="s">
        <v>52</v>
      </c>
      <c r="E133" t="s">
        <v>206</v>
      </c>
      <c r="G133" s="2">
        <v>0.88</v>
      </c>
      <c r="H133" s="4">
        <f>+G133*(1-0.04*F133)*I133</f>
        <v>43.6832</v>
      </c>
      <c r="I133" s="4">
        <v>49.64</v>
      </c>
      <c r="J133" s="4">
        <f>+G133*(1-0.04*F133)*K133</f>
        <v>98.912</v>
      </c>
      <c r="K133" s="2">
        <v>112.4</v>
      </c>
      <c r="L133" s="2">
        <v>1</v>
      </c>
      <c r="M133" s="2">
        <v>54</v>
      </c>
      <c r="N133" s="2">
        <v>42</v>
      </c>
      <c r="O133" t="s">
        <v>207</v>
      </c>
      <c r="P133" t="s">
        <v>213</v>
      </c>
      <c r="Q133" s="8"/>
    </row>
    <row r="134" spans="2:17" ht="15">
      <c r="B134" s="3">
        <f>1000*(H134/MAX(H$132:H$136))</f>
        <v>882.1890310288514</v>
      </c>
      <c r="D134" t="s">
        <v>81</v>
      </c>
      <c r="E134" t="s">
        <v>126</v>
      </c>
      <c r="G134" s="2">
        <v>0.855</v>
      </c>
      <c r="H134" s="4">
        <f>+G134*(1-0.04*F134)*I134</f>
        <v>38.893950000000004</v>
      </c>
      <c r="I134" s="4">
        <v>45.49</v>
      </c>
      <c r="J134" s="4">
        <f>+G134*(1-0.04*F134)*K134</f>
        <v>60.4485</v>
      </c>
      <c r="K134" s="2">
        <v>70.7</v>
      </c>
      <c r="L134" s="2">
        <v>1</v>
      </c>
      <c r="M134" s="2">
        <v>33</v>
      </c>
      <c r="N134" s="2">
        <v>15</v>
      </c>
      <c r="O134" t="s">
        <v>211</v>
      </c>
      <c r="Q134" s="8"/>
    </row>
    <row r="135" spans="2:17" ht="15">
      <c r="B135" s="3">
        <f>1000*(H135/MAX(H$132:H$136))</f>
        <v>863.3585102522228</v>
      </c>
      <c r="D135" t="s">
        <v>209</v>
      </c>
      <c r="E135" t="s">
        <v>83</v>
      </c>
      <c r="G135" s="2">
        <v>0.925</v>
      </c>
      <c r="H135" s="4">
        <f>+G135*(1-0.04*F135)*I135</f>
        <v>38.06375</v>
      </c>
      <c r="I135" s="4">
        <v>41.15</v>
      </c>
      <c r="J135" s="4">
        <f>+G135*(1-0.04*F135)*K135</f>
        <v>72.65875</v>
      </c>
      <c r="K135" s="2">
        <v>78.55</v>
      </c>
      <c r="L135" s="2">
        <v>1</v>
      </c>
      <c r="M135" s="2">
        <v>54</v>
      </c>
      <c r="N135" s="2">
        <v>32</v>
      </c>
      <c r="O135" t="s">
        <v>210</v>
      </c>
      <c r="Q135" s="8"/>
    </row>
    <row r="136" spans="2:17" ht="15">
      <c r="B136" s="3">
        <f>1000*(H136/MAX(H$132:H$136))</f>
        <v>828.740246779169</v>
      </c>
      <c r="D136" t="s">
        <v>209</v>
      </c>
      <c r="E136" t="s">
        <v>83</v>
      </c>
      <c r="G136" s="2">
        <v>0.925</v>
      </c>
      <c r="H136" s="4">
        <f>+G136*(1-0.04*F136)*I136</f>
        <v>36.5375</v>
      </c>
      <c r="I136" s="4">
        <v>39.5</v>
      </c>
      <c r="J136" s="4">
        <f>+G136*(1-0.04*F136)*K136</f>
        <v>112.25800000000001</v>
      </c>
      <c r="K136" s="2">
        <v>121.36</v>
      </c>
      <c r="L136" s="2">
        <v>3</v>
      </c>
      <c r="M136" s="2">
        <v>4</v>
      </c>
      <c r="N136" s="2">
        <v>22</v>
      </c>
      <c r="O136" t="s">
        <v>212</v>
      </c>
      <c r="P136" t="s">
        <v>214</v>
      </c>
      <c r="Q136" s="8"/>
    </row>
    <row r="137" ht="15">
      <c r="Q137" s="8"/>
    </row>
    <row r="138" spans="1:16" ht="15">
      <c r="A138" s="16"/>
      <c r="B138" s="16"/>
      <c r="C138" s="16" t="s">
        <v>1</v>
      </c>
      <c r="D138" s="16" t="s">
        <v>2</v>
      </c>
      <c r="E138" s="16" t="s">
        <v>3</v>
      </c>
      <c r="F138" s="16"/>
      <c r="G138" s="16"/>
      <c r="H138" s="17" t="s">
        <v>4</v>
      </c>
      <c r="I138" s="17"/>
      <c r="J138" s="17" t="s">
        <v>5</v>
      </c>
      <c r="K138" s="17"/>
      <c r="L138" s="17" t="s">
        <v>55</v>
      </c>
      <c r="M138" s="17"/>
      <c r="N138" s="17"/>
      <c r="O138" s="16"/>
      <c r="P138" s="16" t="s">
        <v>34</v>
      </c>
    </row>
    <row r="139" spans="1:17" ht="15">
      <c r="A139" s="6"/>
      <c r="B139" s="6" t="s">
        <v>6</v>
      </c>
      <c r="C139" s="6" t="s">
        <v>7</v>
      </c>
      <c r="D139" s="6" t="s">
        <v>8</v>
      </c>
      <c r="E139" s="6" t="s">
        <v>9</v>
      </c>
      <c r="F139" s="6" t="s">
        <v>71</v>
      </c>
      <c r="G139" s="6" t="s">
        <v>72</v>
      </c>
      <c r="H139" s="6" t="s">
        <v>72</v>
      </c>
      <c r="I139" s="6" t="s">
        <v>11</v>
      </c>
      <c r="J139" s="6" t="s">
        <v>10</v>
      </c>
      <c r="K139" s="6" t="s">
        <v>11</v>
      </c>
      <c r="L139" s="6" t="s">
        <v>56</v>
      </c>
      <c r="M139" s="6" t="s">
        <v>57</v>
      </c>
      <c r="N139" s="6" t="s">
        <v>58</v>
      </c>
      <c r="O139" s="6" t="s">
        <v>32</v>
      </c>
      <c r="P139" s="6" t="s">
        <v>35</v>
      </c>
      <c r="Q139" s="6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2:17" ht="1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ht="15">
      <c r="E142" s="9" t="s">
        <v>110</v>
      </c>
    </row>
    <row r="143" spans="7:14" ht="15">
      <c r="G143" s="2"/>
      <c r="H143" s="2"/>
      <c r="I143" s="2"/>
      <c r="J143" s="2"/>
      <c r="K143" s="2"/>
      <c r="L143" s="2"/>
      <c r="M143" s="2"/>
      <c r="N143" s="2"/>
    </row>
    <row r="144" spans="1:31" ht="15">
      <c r="A144" s="6"/>
      <c r="B144" s="6" t="s">
        <v>113</v>
      </c>
      <c r="C144" s="6" t="s">
        <v>114</v>
      </c>
      <c r="D144" s="6"/>
      <c r="E144" s="11">
        <v>40286</v>
      </c>
      <c r="F144" s="11">
        <v>40296</v>
      </c>
      <c r="G144" s="11">
        <v>40307</v>
      </c>
      <c r="H144" s="12">
        <v>40327</v>
      </c>
      <c r="I144" s="12">
        <v>40328</v>
      </c>
      <c r="J144" s="12">
        <v>40369</v>
      </c>
      <c r="K144" s="11">
        <v>40376</v>
      </c>
      <c r="L144" s="11">
        <v>40384</v>
      </c>
      <c r="M144" s="12">
        <v>40391</v>
      </c>
      <c r="N144" s="12">
        <v>40396</v>
      </c>
      <c r="O144" s="12">
        <v>40397</v>
      </c>
      <c r="P144" s="12">
        <v>40415</v>
      </c>
      <c r="Q144" s="12">
        <v>40416</v>
      </c>
      <c r="R144" s="12">
        <v>40417</v>
      </c>
      <c r="S144" s="11">
        <v>40419</v>
      </c>
      <c r="T144" s="11">
        <v>40425</v>
      </c>
      <c r="U144" s="11">
        <v>40433</v>
      </c>
      <c r="V144" s="11">
        <v>40454</v>
      </c>
      <c r="W144" s="11">
        <v>40482</v>
      </c>
      <c r="X144" s="11"/>
      <c r="Y144" s="11"/>
      <c r="Z144" s="11"/>
      <c r="AA144" s="7"/>
      <c r="AB144" s="7"/>
      <c r="AC144" s="7"/>
      <c r="AD144" s="7"/>
      <c r="AE144" s="7"/>
    </row>
    <row r="145" spans="2:23" ht="15">
      <c r="B145" s="10">
        <f>+LARGE(E145:AN145,1)+LARGE(E145:AN145,2)+LARGE(E145:AN145,3)+LARGE(E145:AN145,4)+LARGE(E145:AN145,5)+LARGE(E145:AN145,6)+LARGE(E145:AN145,7)+LARGE(E145:AN145,8)</f>
        <v>8000</v>
      </c>
      <c r="C145">
        <f>+COUNTIF(E145:AN145,"&gt;0")</f>
        <v>16</v>
      </c>
      <c r="D145" t="s">
        <v>25</v>
      </c>
      <c r="E145" s="5">
        <f>+$B$12</f>
        <v>945.4495435674229</v>
      </c>
      <c r="F145" s="2"/>
      <c r="G145" s="5">
        <f>+$B$24</f>
        <v>1000</v>
      </c>
      <c r="H145" s="5">
        <f>+$B$35</f>
        <v>1000</v>
      </c>
      <c r="I145" s="5">
        <f>+$B$45</f>
        <v>994.788561847988</v>
      </c>
      <c r="J145" s="5">
        <f>+$B$53</f>
        <v>1000</v>
      </c>
      <c r="K145" s="2"/>
      <c r="L145" s="5">
        <f>+$B$65</f>
        <v>1000</v>
      </c>
      <c r="M145" s="5">
        <f>+$B$72</f>
        <v>942.2306504185699</v>
      </c>
      <c r="N145" s="2"/>
      <c r="O145" s="5">
        <f>+$B$84</f>
        <v>1000</v>
      </c>
      <c r="P145" s="5">
        <f>+$B$90</f>
        <v>1000</v>
      </c>
      <c r="Q145" s="5">
        <f>+$B$97</f>
        <v>1000</v>
      </c>
      <c r="R145" s="5">
        <f>+$B$106</f>
        <v>751.8861823668896</v>
      </c>
      <c r="S145" s="5">
        <f>+$B109</f>
        <v>1000</v>
      </c>
      <c r="T145" s="5">
        <f>+$B$117</f>
        <v>977.7589493751323</v>
      </c>
      <c r="U145" s="5">
        <f>+$B$123</f>
        <v>988.4780812034659</v>
      </c>
      <c r="V145" s="5">
        <f>+$B$128</f>
        <v>924.4360583119179</v>
      </c>
      <c r="W145" s="5">
        <f>+$B$135</f>
        <v>863.3585102522228</v>
      </c>
    </row>
    <row r="146" spans="2:23" ht="15">
      <c r="B146" s="10">
        <f>+LARGE(E146:AN146,1)+LARGE(E146:AN146,2)+LARGE(E146:AN146,3)+LARGE(E146:AN146,4)+LARGE(E146:AN146,5)+LARGE(E146:AN146,6)+LARGE(E146:AN146,7)+LARGE(E146:AN146,8)</f>
        <v>7354.870881885214</v>
      </c>
      <c r="C146">
        <f>+COUNTIF(E146:AN146,"&gt;0")</f>
        <v>16</v>
      </c>
      <c r="D146" t="s">
        <v>13</v>
      </c>
      <c r="E146" s="5">
        <f>+$B$10</f>
        <v>1000</v>
      </c>
      <c r="F146" s="5">
        <f>+$B$21</f>
        <v>140.05065123010132</v>
      </c>
      <c r="G146" s="5">
        <f>+$B$28</f>
        <v>871.7957221024706</v>
      </c>
      <c r="H146" s="5">
        <f>+$B$38</f>
        <v>782.4719065817743</v>
      </c>
      <c r="I146" s="5">
        <f>+$B$48</f>
        <v>815.8178092399403</v>
      </c>
      <c r="J146" s="5">
        <f>+$B$54</f>
        <v>861.9738570579449</v>
      </c>
      <c r="K146" s="5">
        <f>+$B$59</f>
        <v>941</v>
      </c>
      <c r="L146" s="5">
        <f>+$B$68</f>
        <v>408.4386003131595</v>
      </c>
      <c r="M146" s="5">
        <f>+$B73</f>
        <v>804.953580792507</v>
      </c>
      <c r="N146" s="5">
        <f>+$B$80</f>
        <v>843.211967994996</v>
      </c>
      <c r="O146" s="5"/>
      <c r="P146" s="5">
        <f>+$B$93</f>
        <v>861.4655893006408</v>
      </c>
      <c r="Q146" s="5">
        <f>+$B$98</f>
        <v>904.2311081169722</v>
      </c>
      <c r="R146" s="2" t="s">
        <v>193</v>
      </c>
      <c r="S146" s="5">
        <f>+$B$110</f>
        <v>893.6811635789737</v>
      </c>
      <c r="T146" s="2">
        <v>0</v>
      </c>
      <c r="U146" s="5">
        <f>+$B$122</f>
        <v>1000</v>
      </c>
      <c r="V146" s="5">
        <f>+$B$129</f>
        <v>265.06423000458784</v>
      </c>
      <c r="W146" s="5">
        <f>+$B$134</f>
        <v>882.1890310288514</v>
      </c>
    </row>
    <row r="147" spans="2:23" ht="15">
      <c r="B147" s="10">
        <f>+LARGE(E147:AN147,1)+LARGE(E147:AN147,2)+LARGE(E147:AN147,3)+LARGE(E147:AN147,4)+LARGE(E147:AN147,5)+LARGE(E147:AN147,6)+LARGE(E147:AN147,7)+LARGE(E147:AN147,8)</f>
        <v>6944.545684053583</v>
      </c>
      <c r="C147">
        <f>+COUNTIF(E147:AN147,"&gt;0")</f>
        <v>9</v>
      </c>
      <c r="D147" t="s">
        <v>111</v>
      </c>
      <c r="E147" s="2"/>
      <c r="F147" s="2"/>
      <c r="G147" s="2"/>
      <c r="H147" s="2"/>
      <c r="I147" s="2"/>
      <c r="J147" s="5">
        <f>+$B$56</f>
        <v>703</v>
      </c>
      <c r="K147" s="2"/>
      <c r="L147" s="5">
        <f>+$B$67</f>
        <v>487.34760705289676</v>
      </c>
      <c r="M147" s="5">
        <f>+$B$71</f>
        <v>1000</v>
      </c>
      <c r="N147" s="5">
        <f>+$B$78</f>
        <v>1000</v>
      </c>
      <c r="O147" s="5">
        <f>+$B$86</f>
        <v>843.6194149791065</v>
      </c>
      <c r="P147" s="2"/>
      <c r="Q147" s="5">
        <f>+$B$100</f>
        <v>827.4844211216792</v>
      </c>
      <c r="R147" s="5">
        <f>+$B$104</f>
        <v>1000</v>
      </c>
      <c r="S147" s="5">
        <f>+$B$112</f>
        <v>570.4418479527969</v>
      </c>
      <c r="T147" s="5">
        <f>+$B$116</f>
        <v>1000</v>
      </c>
      <c r="U147" s="2">
        <v>0</v>
      </c>
      <c r="V147" s="2">
        <v>0</v>
      </c>
      <c r="W147" s="2">
        <v>0</v>
      </c>
    </row>
    <row r="148" spans="2:23" ht="15">
      <c r="B148" s="10">
        <f>+LARGE(E148:AN148,1)+LARGE(E148:AN148,2)+LARGE(E148:AN148,3)+LARGE(E148:AN148,4)+LARGE(E148:AN148,5)+LARGE(E148:AN148,6)+LARGE(E148:AN148,7)+LARGE(E148:AN148,8)</f>
        <v>6352.439350675329</v>
      </c>
      <c r="C148">
        <f>+COUNTIF(E148:AN148,"&gt;0")</f>
        <v>7</v>
      </c>
      <c r="D148" t="s">
        <v>17</v>
      </c>
      <c r="E148" s="5">
        <f>+$B$11</f>
        <v>961.2633314041824</v>
      </c>
      <c r="F148" s="5">
        <f>+$B$19</f>
        <v>983.9820828667414</v>
      </c>
      <c r="G148" s="5">
        <f>+$B$26</f>
        <v>890.3428845700721</v>
      </c>
      <c r="H148" s="2"/>
      <c r="I148" s="2"/>
      <c r="J148" s="2"/>
      <c r="K148" s="2"/>
      <c r="L148" s="2"/>
      <c r="M148" s="2"/>
      <c r="N148" s="2"/>
      <c r="O148" s="5"/>
      <c r="P148" s="5">
        <f>+$B$92</f>
        <v>937.3759000454604</v>
      </c>
      <c r="Q148" s="5">
        <f>+$B$99</f>
        <v>856.7319014652567</v>
      </c>
      <c r="R148" s="5">
        <f>+$B$105</f>
        <v>781.2447929714582</v>
      </c>
      <c r="S148" s="2" t="s">
        <v>193</v>
      </c>
      <c r="T148" s="2">
        <v>0</v>
      </c>
      <c r="U148" s="5">
        <f>+$B$124</f>
        <v>941.4984573521581</v>
      </c>
      <c r="V148" s="2">
        <v>0</v>
      </c>
      <c r="W148" s="2">
        <v>0</v>
      </c>
    </row>
    <row r="149" spans="2:23" ht="15">
      <c r="B149" s="10">
        <f>+LARGE(E149:AN149,1)+LARGE(E149:AN149,2)+LARGE(E149:AN149,3)+LARGE(E149:AN149,4)+LARGE(E149:AN149,5)+LARGE(E149:AN149,6)+LARGE(E149:AN149,7)+LARGE(E149:AN149,8)</f>
        <v>5508.472804968473</v>
      </c>
      <c r="C149">
        <f>+COUNTIF(E149:AN149,"&gt;0")</f>
        <v>8</v>
      </c>
      <c r="D149" t="s">
        <v>116</v>
      </c>
      <c r="E149" s="2"/>
      <c r="F149" s="2"/>
      <c r="G149" s="5">
        <f>+$B$27</f>
        <v>889.8864637966994</v>
      </c>
      <c r="H149" s="5">
        <f>+$B$41</f>
        <v>588.6699371948608</v>
      </c>
      <c r="I149" s="5">
        <f>+$B$50</f>
        <v>648.6140089418778</v>
      </c>
      <c r="J149" s="2"/>
      <c r="K149" s="5">
        <f>+$B$61</f>
        <v>883</v>
      </c>
      <c r="L149" s="2"/>
      <c r="M149" s="2"/>
      <c r="N149" s="5">
        <f>+$B$81</f>
        <v>530.8921264562538</v>
      </c>
      <c r="O149" s="5"/>
      <c r="P149" s="5">
        <f>+$B$94</f>
        <v>699.349376506186</v>
      </c>
      <c r="Q149" s="5">
        <f>+$B$101</f>
        <v>611.2628863694787</v>
      </c>
      <c r="R149" s="2" t="s">
        <v>193</v>
      </c>
      <c r="S149" s="5">
        <f>+$B$111</f>
        <v>656.7980057031152</v>
      </c>
      <c r="T149" s="2">
        <v>0</v>
      </c>
      <c r="U149" s="2">
        <v>0</v>
      </c>
      <c r="V149" s="2">
        <v>0</v>
      </c>
      <c r="W149" s="2">
        <v>0</v>
      </c>
    </row>
    <row r="150" spans="2:23" ht="15">
      <c r="B150" s="10">
        <f>+LARGE(E150:AN150,1)+LARGE(E150:AN150,2)+LARGE(E150:AN150,3)+LARGE(E150:AN150,4)+LARGE(E150:AN150,5)+LARGE(E150:AN150,6)+LARGE(E150:AN150,7)+LARGE(E150:AN150,8)</f>
        <v>4776.873639251309</v>
      </c>
      <c r="C150">
        <f>+COUNTIF(E150:AN150,"&gt;0")</f>
        <v>7</v>
      </c>
      <c r="D150" t="s">
        <v>22</v>
      </c>
      <c r="E150" s="5">
        <f>+$B$15</f>
        <v>471.61971830985914</v>
      </c>
      <c r="F150" s="2"/>
      <c r="G150" s="5">
        <f>+$B$31</f>
        <v>810.6003194023859</v>
      </c>
      <c r="H150" s="2"/>
      <c r="I150" s="2"/>
      <c r="J150" s="5">
        <f>+$B$55</f>
        <v>771.0599529486981</v>
      </c>
      <c r="K150" s="5">
        <f>+$B$60</f>
        <v>945</v>
      </c>
      <c r="L150" s="5">
        <f>+$B$66</f>
        <v>817.5077630822311</v>
      </c>
      <c r="M150" s="5">
        <f>+$B$74</f>
        <v>716.8088649967843</v>
      </c>
      <c r="N150" s="2"/>
      <c r="O150" s="5">
        <f>+$B$87</f>
        <v>244.27702051135026</v>
      </c>
      <c r="P150" s="2"/>
      <c r="Q150" s="2" t="s">
        <v>193</v>
      </c>
      <c r="R150" s="2" t="s">
        <v>193</v>
      </c>
      <c r="S150" s="2" t="s">
        <v>193</v>
      </c>
      <c r="T150" s="2">
        <v>0</v>
      </c>
      <c r="U150" s="2">
        <v>0</v>
      </c>
      <c r="V150" s="2">
        <v>0</v>
      </c>
      <c r="W150" s="2">
        <v>0</v>
      </c>
    </row>
    <row r="151" spans="2:23" ht="15">
      <c r="B151" s="10">
        <f>+LARGE(E151:AN151,1)+LARGE(E151:AN151,2)+LARGE(E151:AN151,3)+LARGE(E151:AN151,4)+LARGE(E151:AN151,5)+LARGE(E151:AN151,6)+LARGE(E151:AN151,7)+LARGE(E151:AN151,8)</f>
        <v>3854.7075249571913</v>
      </c>
      <c r="C151">
        <f>+COUNTIF(E151:AN151,"&gt;0")</f>
        <v>4</v>
      </c>
      <c r="D151" t="s">
        <v>109</v>
      </c>
      <c r="E151" s="2"/>
      <c r="F151" s="2"/>
      <c r="G151" s="5">
        <f>+$B$25</f>
        <v>904.302926109836</v>
      </c>
      <c r="H151" s="2"/>
      <c r="I151" s="2"/>
      <c r="J151" s="2"/>
      <c r="K151" s="2"/>
      <c r="L151" s="2"/>
      <c r="M151" s="2"/>
      <c r="N151" s="2"/>
      <c r="O151" s="5"/>
      <c r="P151" s="5">
        <f>+$B$91</f>
        <v>950.4045988473551</v>
      </c>
      <c r="Q151" s="2" t="s">
        <v>193</v>
      </c>
      <c r="R151" s="2">
        <v>0</v>
      </c>
      <c r="S151" s="2">
        <v>0</v>
      </c>
      <c r="T151" s="2">
        <v>0</v>
      </c>
      <c r="U151" s="2">
        <v>0</v>
      </c>
      <c r="V151" s="5">
        <f>+$B$127</f>
        <v>1000</v>
      </c>
      <c r="W151" s="5">
        <f>+$B$132</f>
        <v>1000</v>
      </c>
    </row>
    <row r="152" spans="2:23" ht="15">
      <c r="B152" s="10">
        <f>+LARGE(E152:AN152,1)+LARGE(E152:AN152,2)+LARGE(E152:AN152,3)+LARGE(E152:AN152,4)+LARGE(E152:AN152,5)+LARGE(E152:AN152,6)+LARGE(E152:AN152,7)+LARGE(E152:AN152,8)</f>
        <v>3231.8585818884912</v>
      </c>
      <c r="C152">
        <f>+COUNTIF(E152:AN152,"&gt;0")</f>
        <v>4</v>
      </c>
      <c r="D152" t="s">
        <v>42</v>
      </c>
      <c r="E152" s="2"/>
      <c r="F152" s="5">
        <f>+$B$20</f>
        <v>838.574366283213</v>
      </c>
      <c r="G152" s="2"/>
      <c r="H152" s="2"/>
      <c r="I152" s="2"/>
      <c r="J152" s="2"/>
      <c r="K152" s="5">
        <f>+$B$62</f>
        <v>731</v>
      </c>
      <c r="L152" s="2"/>
      <c r="M152" s="2"/>
      <c r="N152" s="2"/>
      <c r="O152" s="5">
        <f>+$B$85</f>
        <v>889.2734586080777</v>
      </c>
      <c r="P152" s="2"/>
      <c r="Q152" s="2" t="s">
        <v>193</v>
      </c>
      <c r="R152" s="2">
        <v>0</v>
      </c>
      <c r="S152" s="2">
        <v>0</v>
      </c>
      <c r="T152" s="5">
        <f>+$B$119</f>
        <v>773.0107569972005</v>
      </c>
      <c r="U152" s="2">
        <v>0</v>
      </c>
      <c r="V152" s="2">
        <v>0</v>
      </c>
      <c r="W152" s="2">
        <v>0</v>
      </c>
    </row>
    <row r="153" spans="2:23" ht="15">
      <c r="B153" s="10">
        <f>+LARGE(E153:AN153,1)+LARGE(E153:AN153,2)+LARGE(E153:AN153,3)+LARGE(E153:AN153,4)+LARGE(E153:AN153,5)+LARGE(E153:AN153,6)+LARGE(E153:AN153,7)+LARGE(E153:AN153,8)</f>
        <v>3143.1886794073953</v>
      </c>
      <c r="C153">
        <f>+COUNTIF(E153:AN153,"&gt;0")</f>
        <v>4</v>
      </c>
      <c r="D153" t="s">
        <v>29</v>
      </c>
      <c r="E153" s="5">
        <f>+$B$14</f>
        <v>691.9741607907465</v>
      </c>
      <c r="F153" s="2"/>
      <c r="G153" s="5">
        <f>+$B$29</f>
        <v>858.1495606035483</v>
      </c>
      <c r="H153" s="2"/>
      <c r="I153" s="5">
        <f>+$B$46</f>
        <v>936.2669523099851</v>
      </c>
      <c r="J153" s="2"/>
      <c r="K153" s="2"/>
      <c r="L153" s="2"/>
      <c r="M153" s="2"/>
      <c r="N153" s="2"/>
      <c r="O153" s="2"/>
      <c r="P153" s="2"/>
      <c r="Q153" s="2" t="s">
        <v>193</v>
      </c>
      <c r="R153" s="2" t="s">
        <v>193</v>
      </c>
      <c r="S153" s="5">
        <f>+$B$111</f>
        <v>656.7980057031152</v>
      </c>
      <c r="T153" s="2">
        <v>0</v>
      </c>
      <c r="U153" s="2">
        <v>0</v>
      </c>
      <c r="V153" s="2">
        <v>0</v>
      </c>
      <c r="W153" s="2">
        <v>0</v>
      </c>
    </row>
    <row r="154" spans="2:23" ht="15">
      <c r="B154" s="10">
        <f>+LARGE(E154:AN154,1)+LARGE(E154:AN154,2)+LARGE(E154:AN154,3)+LARGE(E154:AN154,4)+LARGE(E154:AN154,5)+LARGE(E154:AN154,6)+LARGE(E154:AN154,7)+LARGE(E154:AN154,8)</f>
        <v>2591.548229599259</v>
      </c>
      <c r="C154">
        <f>+COUNTIF(E154:AN154,"&gt;0")</f>
        <v>3</v>
      </c>
      <c r="D154" t="s">
        <v>54</v>
      </c>
      <c r="E154" s="5">
        <f>+$B$13</f>
        <v>873.4374161703956</v>
      </c>
      <c r="F154" s="5">
        <f>+$B$18</f>
        <v>1000</v>
      </c>
      <c r="G154" s="5">
        <f>+$B$32</f>
        <v>718.1108134288631</v>
      </c>
      <c r="H154" s="2"/>
      <c r="I154" s="2"/>
      <c r="J154" s="2"/>
      <c r="K154" s="2"/>
      <c r="L154" s="2"/>
      <c r="M154" s="2"/>
      <c r="N154" s="2"/>
      <c r="O154" s="2"/>
      <c r="P154" s="2"/>
      <c r="Q154" s="2" t="s">
        <v>193</v>
      </c>
      <c r="R154" s="2" t="s">
        <v>193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</row>
    <row r="155" spans="2:23" ht="15">
      <c r="B155" s="10">
        <f>+LARGE(E155:AN155,1)+LARGE(E155:AN155,2)+LARGE(E155:AN155,3)+LARGE(E155:AN155,4)+LARGE(E155:AN155,5)+LARGE(E155:AN155,6)+LARGE(E155:AN155,7)+LARGE(E155:AN155,8)</f>
        <v>2479.7651452325485</v>
      </c>
      <c r="C155">
        <f>+COUNTIF(E155:AN155,"&gt;0")</f>
        <v>3</v>
      </c>
      <c r="D155" t="s">
        <v>112</v>
      </c>
      <c r="E155" s="2"/>
      <c r="F155" s="2"/>
      <c r="G155" s="2"/>
      <c r="H155" s="5">
        <f>+$B$39</f>
        <v>721.4955400102908</v>
      </c>
      <c r="I155" s="5">
        <f>+$B$47</f>
        <v>904.6190387481371</v>
      </c>
      <c r="J155" s="2"/>
      <c r="K155" s="2"/>
      <c r="L155" s="2"/>
      <c r="M155" s="2"/>
      <c r="N155" s="2"/>
      <c r="O155" s="2"/>
      <c r="P155" s="2"/>
      <c r="Q155" s="2" t="s">
        <v>193</v>
      </c>
      <c r="R155" s="2">
        <v>0</v>
      </c>
      <c r="S155" s="2">
        <v>0</v>
      </c>
      <c r="T155" s="5">
        <f>+$B$118</f>
        <v>853.6505664741208</v>
      </c>
      <c r="U155" s="2">
        <v>0</v>
      </c>
      <c r="V155" s="2">
        <v>0</v>
      </c>
      <c r="W155" s="2">
        <v>0</v>
      </c>
    </row>
    <row r="156" spans="2:23" ht="15">
      <c r="B156" s="10">
        <f>+LARGE(E156:AN156,1)+LARGE(E156:AN156,2)+LARGE(E156:AN156,3)+LARGE(E156:AN156,4)+LARGE(E156:AN156,5)+LARGE(E156:AN156,6)+LARGE(E156:AN156,7)+LARGE(E156:AN156,8)</f>
        <v>2334.633190863757</v>
      </c>
      <c r="C156">
        <f>+COUNTIF(E156:AN156,"&gt;0")</f>
        <v>3</v>
      </c>
      <c r="D156" t="s">
        <v>73</v>
      </c>
      <c r="E156" s="2"/>
      <c r="F156" s="2"/>
      <c r="G156" s="5">
        <f>+$B$30</f>
        <v>849.9611655569032</v>
      </c>
      <c r="H156" s="5">
        <f>+$B$37</f>
        <v>796.2089105527559</v>
      </c>
      <c r="I156" s="5">
        <f>+$B$49</f>
        <v>688.4631147540982</v>
      </c>
      <c r="J156" s="2"/>
      <c r="K156" s="2"/>
      <c r="L156" s="2"/>
      <c r="M156" s="2"/>
      <c r="N156" s="2"/>
      <c r="O156" s="2"/>
      <c r="P156" s="2"/>
      <c r="Q156" s="2" t="s">
        <v>193</v>
      </c>
      <c r="R156" s="2" t="s">
        <v>193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</row>
    <row r="157" spans="2:23" ht="15">
      <c r="B157" s="10">
        <f>+LARGE(E157:AN157,1)+LARGE(E157:AN157,2)+LARGE(E157:AN157,3)+LARGE(E157:AN157,4)+LARGE(E157:AN157,5)+LARGE(E157:AN157,6)+LARGE(E157:AN157,7)+LARGE(E157:AN157,8)</f>
        <v>1898.2603879857186</v>
      </c>
      <c r="C157">
        <f>+COUNTIF(E157:AN157,"&gt;0")</f>
        <v>2</v>
      </c>
      <c r="D157" t="s">
        <v>192</v>
      </c>
      <c r="E157" s="2"/>
      <c r="F157" s="2"/>
      <c r="G157" s="2"/>
      <c r="H157" s="5">
        <f>+$B$36</f>
        <v>898.2603879857186</v>
      </c>
      <c r="I157" s="5">
        <f>+$B$44</f>
        <v>1000</v>
      </c>
      <c r="J157" s="2"/>
      <c r="K157" s="2"/>
      <c r="L157" s="2"/>
      <c r="M157" s="2"/>
      <c r="N157" s="2"/>
      <c r="O157" s="2"/>
      <c r="P157" s="2"/>
      <c r="Q157" s="2" t="s">
        <v>193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</row>
    <row r="158" spans="2:23" ht="15">
      <c r="B158" s="10">
        <f>+LARGE(E158:AN158,1)+LARGE(E158:AN158,2)+LARGE(E158:AN158,3)+LARGE(E158:AN158,4)+LARGE(E158:AN158,5)+LARGE(E158:AN158,6)+LARGE(E158:AN158,7)+LARGE(E158:AN158,8)</f>
        <v>856.4218509734421</v>
      </c>
      <c r="C158">
        <f>+COUNTIF(E158:AN158,"&gt;0")</f>
        <v>1</v>
      </c>
      <c r="D158" t="s">
        <v>166</v>
      </c>
      <c r="K158" s="2"/>
      <c r="L158" s="2"/>
      <c r="M158" s="2"/>
      <c r="N158" s="5">
        <f>+$B$79</f>
        <v>856.4218509734421</v>
      </c>
      <c r="O158" s="2"/>
      <c r="P158" s="2"/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</row>
    <row r="159" spans="2:23" ht="15">
      <c r="B159" s="10">
        <f>+LARGE(E159:AN159,1)+LARGE(E159:AN159,2)+LARGE(E159:AN159,3)+LARGE(E159:AN159,4)+LARGE(E159:AN159,5)+LARGE(E159:AN159,6)+LARGE(E159:AN159,7)+LARGE(E159:AN159,8)</f>
        <v>685.4032058508151</v>
      </c>
      <c r="C159">
        <f>+COUNTIF(E159:AN159,"&gt;0")</f>
        <v>1</v>
      </c>
      <c r="D159" t="s">
        <v>115</v>
      </c>
      <c r="E159" s="2"/>
      <c r="F159" s="2"/>
      <c r="G159" s="2"/>
      <c r="H159" s="5">
        <f>+$B$40</f>
        <v>685.4032058508151</v>
      </c>
      <c r="I159" s="2"/>
      <c r="J159" s="2"/>
      <c r="K159" s="2"/>
      <c r="L159" s="2"/>
      <c r="M159" s="2"/>
      <c r="N159" s="2"/>
      <c r="O159" s="2"/>
      <c r="P159" s="2"/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</row>
    <row r="160" spans="2:23" ht="15">
      <c r="B160" s="10">
        <f>+LARGE(E160:AN160,1)+LARGE(E160:AN160,2)+LARGE(E160:AN160,3)+LARGE(E160:AN160,4)+LARGE(E160:AN160,5)+LARGE(E160:AN160,6)+LARGE(E160:AN160,7)+LARGE(E160:AN160,8)</f>
        <v>636.9297912922074</v>
      </c>
      <c r="C160">
        <f>+COUNTIF(E160:AN160,"&gt;0")</f>
        <v>1</v>
      </c>
      <c r="D160" t="s">
        <v>165</v>
      </c>
      <c r="K160" s="2"/>
      <c r="L160" s="2"/>
      <c r="M160" s="5">
        <f>+$B$75</f>
        <v>636.9297912922074</v>
      </c>
      <c r="N160" s="2"/>
      <c r="O160" s="2"/>
      <c r="P160" s="2"/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</row>
    <row r="161" spans="11:17" ht="15">
      <c r="K161" s="2"/>
      <c r="L161" s="2"/>
      <c r="M161" s="2"/>
      <c r="N161" s="2"/>
      <c r="O161" s="2"/>
      <c r="P161" s="2"/>
      <c r="Q161" s="2"/>
    </row>
    <row r="162" spans="8:14" ht="15">
      <c r="H162" s="2"/>
      <c r="I162" s="2"/>
      <c r="J162" s="2"/>
      <c r="K162" s="2"/>
      <c r="L162" s="2"/>
      <c r="M162" s="2"/>
      <c r="N162" s="2"/>
    </row>
    <row r="163" spans="8:14" ht="15">
      <c r="H163" s="2"/>
      <c r="I163" s="2"/>
      <c r="J163" s="2"/>
      <c r="K163" s="2"/>
      <c r="L163" s="2"/>
      <c r="M163" s="2"/>
      <c r="N163" s="2"/>
    </row>
    <row r="164" spans="8:14" ht="15">
      <c r="H164" s="2"/>
      <c r="I164" s="2"/>
      <c r="J164" s="2"/>
      <c r="K164" s="2"/>
      <c r="L164" s="2"/>
      <c r="M164" s="2"/>
      <c r="N164" s="2"/>
    </row>
    <row r="165" spans="8:14" ht="15">
      <c r="H165" s="2"/>
      <c r="I165" s="2"/>
      <c r="J165" s="2"/>
      <c r="K165" s="2"/>
      <c r="L165" s="2"/>
      <c r="M165" s="2"/>
      <c r="N165" s="2"/>
    </row>
    <row r="166" spans="8:14" ht="15">
      <c r="H166" s="2"/>
      <c r="I166" s="2"/>
      <c r="J166" s="2"/>
      <c r="K166" s="2"/>
      <c r="L166" s="2"/>
      <c r="M166" s="2"/>
      <c r="N166" s="2"/>
    </row>
    <row r="167" spans="8:14" ht="15">
      <c r="H167" s="2"/>
      <c r="I167" s="2"/>
      <c r="J167" s="2"/>
      <c r="K167" s="2"/>
      <c r="L167" s="2"/>
      <c r="M167" s="2"/>
      <c r="N167" s="2"/>
    </row>
    <row r="168" spans="8:14" ht="15">
      <c r="H168" s="2"/>
      <c r="I168" s="2"/>
      <c r="J168" s="2"/>
      <c r="K168" s="2"/>
      <c r="L168" s="2"/>
      <c r="M168" s="2"/>
      <c r="N168" s="2"/>
    </row>
    <row r="169" spans="8:14" ht="15">
      <c r="H169" s="2"/>
      <c r="I169" s="2"/>
      <c r="J169" s="2"/>
      <c r="K169" s="2"/>
      <c r="L169" s="2"/>
      <c r="M169" s="2"/>
      <c r="N169" s="2"/>
    </row>
    <row r="170" spans="8:14" ht="15">
      <c r="H170" s="2"/>
      <c r="I170" s="2"/>
      <c r="J170" s="2"/>
      <c r="K170" s="2"/>
      <c r="L170" s="2"/>
      <c r="M170" s="2"/>
      <c r="N170" s="2"/>
    </row>
    <row r="171" spans="8:14" ht="15">
      <c r="H171" s="2"/>
      <c r="I171" s="2"/>
      <c r="J171" s="2"/>
      <c r="K171" s="2"/>
      <c r="L171" s="2"/>
      <c r="M171" s="2"/>
      <c r="N171" s="2"/>
    </row>
    <row r="172" spans="8:14" ht="15">
      <c r="H172" s="2"/>
      <c r="I172" s="2"/>
      <c r="J172" s="2"/>
      <c r="K172" s="2"/>
      <c r="L172" s="2"/>
      <c r="M172" s="2"/>
      <c r="N172" s="2"/>
    </row>
    <row r="173" spans="8:14" ht="15">
      <c r="H173" s="2"/>
      <c r="I173" s="2"/>
      <c r="J173" s="2"/>
      <c r="K173" s="2"/>
      <c r="L173" s="2"/>
      <c r="M173" s="2"/>
      <c r="N173" s="2"/>
    </row>
    <row r="174" spans="8:14" ht="15">
      <c r="H174" s="2"/>
      <c r="I174" s="2"/>
      <c r="J174" s="2"/>
      <c r="K174" s="2"/>
      <c r="L174" s="2"/>
      <c r="M174" s="2"/>
      <c r="N174" s="2"/>
    </row>
    <row r="175" spans="8:14" ht="15">
      <c r="H175" s="2"/>
      <c r="I175" s="2"/>
      <c r="J175" s="2"/>
      <c r="K175" s="2"/>
      <c r="L175" s="2"/>
      <c r="M175" s="2"/>
      <c r="N175" s="2"/>
    </row>
    <row r="176" spans="8:14" ht="15">
      <c r="H176" s="2"/>
      <c r="I176" s="2"/>
      <c r="J176" s="2"/>
      <c r="K176" s="2"/>
      <c r="L176" s="2"/>
      <c r="M176" s="2"/>
      <c r="N176" s="2"/>
    </row>
    <row r="177" spans="8:14" ht="15">
      <c r="H177" s="2"/>
      <c r="I177" s="2"/>
      <c r="J177" s="2"/>
      <c r="K177" s="2"/>
      <c r="L177" s="2"/>
      <c r="M177" s="2"/>
      <c r="N177" s="2"/>
    </row>
    <row r="178" spans="8:14" ht="15">
      <c r="H178" s="2"/>
      <c r="I178" s="2"/>
      <c r="J178" s="2"/>
      <c r="K178" s="2"/>
      <c r="L178" s="2"/>
      <c r="M178" s="2"/>
      <c r="N178" s="2"/>
    </row>
    <row r="179" spans="8:14" ht="15">
      <c r="H179" s="2"/>
      <c r="I179" s="2"/>
      <c r="J179" s="2"/>
      <c r="K179" s="2"/>
      <c r="L179" s="2"/>
      <c r="M179" s="2"/>
      <c r="N179" s="2"/>
    </row>
    <row r="180" spans="8:14" ht="15">
      <c r="H180" s="2"/>
      <c r="I180" s="2"/>
      <c r="J180" s="2"/>
      <c r="K180" s="2"/>
      <c r="L180" s="2"/>
      <c r="M180" s="2"/>
      <c r="N180" s="2"/>
    </row>
    <row r="181" spans="8:14" ht="15">
      <c r="H181" s="2"/>
      <c r="I181" s="2"/>
      <c r="J181" s="2"/>
      <c r="K181" s="2"/>
      <c r="L181" s="2"/>
      <c r="M181" s="2"/>
      <c r="N181" s="2"/>
    </row>
    <row r="182" spans="8:14" ht="15">
      <c r="H182" s="2"/>
      <c r="I182" s="2"/>
      <c r="J182" s="2"/>
      <c r="K182" s="2"/>
      <c r="L182" s="2"/>
      <c r="M182" s="2"/>
      <c r="N182" s="2"/>
    </row>
    <row r="183" spans="8:14" ht="15">
      <c r="H183" s="2"/>
      <c r="I183" s="2"/>
      <c r="J183" s="2"/>
      <c r="K183" s="2"/>
      <c r="L183" s="2"/>
      <c r="M183" s="2"/>
      <c r="N183" s="2"/>
    </row>
    <row r="184" spans="8:14" ht="15">
      <c r="H184" s="2"/>
      <c r="I184" s="2"/>
      <c r="J184" s="2"/>
      <c r="K184" s="2"/>
      <c r="L184" s="2"/>
      <c r="M184" s="2"/>
      <c r="N184" s="2"/>
    </row>
    <row r="185" spans="8:14" ht="15">
      <c r="H185" s="2"/>
      <c r="I185" s="2"/>
      <c r="J185" s="2"/>
      <c r="K185" s="2"/>
      <c r="L185" s="2"/>
      <c r="M185" s="2"/>
      <c r="N185" s="2"/>
    </row>
    <row r="186" spans="8:14" ht="15">
      <c r="H186" s="2"/>
      <c r="I186" s="2"/>
      <c r="J186" s="2"/>
      <c r="K186" s="2"/>
      <c r="L186" s="2"/>
      <c r="M186" s="2"/>
      <c r="N186" s="2"/>
    </row>
    <row r="187" spans="8:14" ht="15">
      <c r="H187" s="2"/>
      <c r="I187" s="2"/>
      <c r="J187" s="2"/>
      <c r="K187" s="2"/>
      <c r="L187" s="2"/>
      <c r="M187" s="2"/>
      <c r="N187" s="2"/>
    </row>
    <row r="188" spans="8:14" ht="15">
      <c r="H188" s="2"/>
      <c r="I188" s="2"/>
      <c r="J188" s="2"/>
      <c r="K188" s="2"/>
      <c r="L188" s="2"/>
      <c r="M188" s="2"/>
      <c r="N188" s="2"/>
    </row>
    <row r="189" spans="8:14" ht="15">
      <c r="H189" s="2"/>
      <c r="I189" s="2"/>
      <c r="J189" s="2"/>
      <c r="K189" s="2"/>
      <c r="L189" s="2"/>
      <c r="M189" s="2"/>
      <c r="N189" s="2"/>
    </row>
    <row r="190" spans="8:14" ht="15">
      <c r="H190" s="2"/>
      <c r="I190" s="2"/>
      <c r="J190" s="2"/>
      <c r="K190" s="2"/>
      <c r="L190" s="2"/>
      <c r="M190" s="2"/>
      <c r="N190" s="2"/>
    </row>
    <row r="191" spans="8:14" ht="15">
      <c r="H191" s="2"/>
      <c r="I191" s="2"/>
      <c r="J191" s="2"/>
      <c r="K191" s="2"/>
      <c r="L191" s="2"/>
      <c r="M191" s="2"/>
      <c r="N191" s="2"/>
    </row>
    <row r="192" spans="8:14" ht="15">
      <c r="H192" s="2"/>
      <c r="I192" s="2"/>
      <c r="J192" s="2"/>
      <c r="K192" s="2"/>
      <c r="L192" s="2"/>
      <c r="M192" s="2"/>
      <c r="N192" s="2"/>
    </row>
    <row r="193" spans="8:14" ht="15">
      <c r="H193" s="2"/>
      <c r="I193" s="2"/>
      <c r="J193" s="2"/>
      <c r="K193" s="2"/>
      <c r="L193" s="2"/>
      <c r="M193" s="2"/>
      <c r="N193" s="2"/>
    </row>
    <row r="194" spans="8:14" ht="15">
      <c r="H194" s="2"/>
      <c r="I194" s="2"/>
      <c r="J194" s="2"/>
      <c r="K194" s="2"/>
      <c r="L194" s="2"/>
      <c r="M194" s="2"/>
      <c r="N194" s="2"/>
    </row>
    <row r="195" spans="8:14" ht="15">
      <c r="H195" s="2"/>
      <c r="I195" s="2"/>
      <c r="J195" s="2"/>
      <c r="K195" s="2"/>
      <c r="L195" s="2"/>
      <c r="M195" s="2"/>
      <c r="N195" s="2"/>
    </row>
    <row r="196" spans="8:14" ht="15">
      <c r="H196" s="2"/>
      <c r="I196" s="2"/>
      <c r="J196" s="2"/>
      <c r="K196" s="2"/>
      <c r="L196" s="2"/>
      <c r="M196" s="2"/>
      <c r="N196" s="2"/>
    </row>
    <row r="197" spans="8:14" ht="15">
      <c r="H197" s="2"/>
      <c r="I197" s="2"/>
      <c r="J197" s="2"/>
      <c r="K197" s="2"/>
      <c r="L197" s="2"/>
      <c r="M197" s="2"/>
      <c r="N197" s="2"/>
    </row>
    <row r="198" spans="8:14" ht="15">
      <c r="H198" s="2"/>
      <c r="I198" s="2"/>
      <c r="J198" s="2"/>
      <c r="K198" s="2"/>
      <c r="L198" s="2"/>
      <c r="M198" s="2"/>
      <c r="N198" s="2"/>
    </row>
    <row r="199" spans="8:14" ht="15">
      <c r="H199" s="2"/>
      <c r="I199" s="2"/>
      <c r="J199" s="2"/>
      <c r="K199" s="2"/>
      <c r="L199" s="2"/>
      <c r="M199" s="2"/>
      <c r="N199" s="2"/>
    </row>
    <row r="200" spans="8:14" ht="15">
      <c r="H200" s="2"/>
      <c r="I200" s="2"/>
      <c r="J200" s="2"/>
      <c r="K200" s="2"/>
      <c r="L200" s="2"/>
      <c r="M200" s="2"/>
      <c r="N200" s="2"/>
    </row>
    <row r="201" spans="8:14" ht="15">
      <c r="H201" s="2"/>
      <c r="I201" s="2"/>
      <c r="J201" s="2"/>
      <c r="K201" s="2"/>
      <c r="L201" s="2"/>
      <c r="M201" s="2"/>
      <c r="N201" s="2"/>
    </row>
    <row r="202" spans="8:14" ht="15">
      <c r="H202" s="2"/>
      <c r="I202" s="2"/>
      <c r="J202" s="2"/>
      <c r="K202" s="2"/>
      <c r="L202" s="2"/>
      <c r="M202" s="2"/>
      <c r="N202" s="2"/>
    </row>
    <row r="203" spans="8:14" ht="15">
      <c r="H203" s="2"/>
      <c r="I203" s="2"/>
      <c r="J203" s="2"/>
      <c r="K203" s="2"/>
      <c r="L203" s="2"/>
      <c r="M203" s="2"/>
      <c r="N203" s="2"/>
    </row>
    <row r="204" spans="8:14" ht="15">
      <c r="H204" s="2"/>
      <c r="I204" s="2"/>
      <c r="J204" s="2"/>
      <c r="K204" s="2"/>
      <c r="L204" s="2"/>
      <c r="M204" s="2"/>
      <c r="N204" s="2"/>
    </row>
    <row r="205" spans="8:14" ht="15">
      <c r="H205" s="2"/>
      <c r="I205" s="2"/>
      <c r="J205" s="2"/>
      <c r="K205" s="2"/>
      <c r="L205" s="2"/>
      <c r="M205" s="2"/>
      <c r="N205" s="2"/>
    </row>
    <row r="206" spans="8:14" ht="15">
      <c r="H206" s="2"/>
      <c r="I206" s="2"/>
      <c r="J206" s="2"/>
      <c r="K206" s="2"/>
      <c r="L206" s="2"/>
      <c r="M206" s="2"/>
      <c r="N206" s="2"/>
    </row>
    <row r="207" spans="8:14" ht="15">
      <c r="H207" s="2"/>
      <c r="I207" s="2"/>
      <c r="J207" s="2"/>
      <c r="K207" s="2"/>
      <c r="L207" s="2"/>
      <c r="M207" s="2"/>
      <c r="N207" s="2"/>
    </row>
    <row r="208" spans="8:14" ht="15">
      <c r="H208" s="2"/>
      <c r="I208" s="2"/>
      <c r="J208" s="2"/>
      <c r="K208" s="2"/>
      <c r="L208" s="2"/>
      <c r="M208" s="2"/>
      <c r="N208" s="2"/>
    </row>
    <row r="209" spans="8:14" ht="15">
      <c r="H209" s="2"/>
      <c r="I209" s="2"/>
      <c r="J209" s="2"/>
      <c r="K209" s="2"/>
      <c r="L209" s="2"/>
      <c r="M209" s="2"/>
      <c r="N209" s="2"/>
    </row>
    <row r="210" spans="8:14" ht="15">
      <c r="H210" s="2"/>
      <c r="I210" s="2"/>
      <c r="J210" s="2"/>
      <c r="K210" s="2"/>
      <c r="L210" s="2"/>
      <c r="M210" s="2"/>
      <c r="N210" s="2"/>
    </row>
    <row r="211" spans="8:14" ht="15">
      <c r="H211" s="2"/>
      <c r="I211" s="2"/>
      <c r="J211" s="2"/>
      <c r="K211" s="2"/>
      <c r="L211" s="2"/>
      <c r="M211" s="2"/>
      <c r="N211" s="2"/>
    </row>
    <row r="212" spans="8:14" ht="15">
      <c r="H212" s="2"/>
      <c r="I212" s="2"/>
      <c r="J212" s="2"/>
      <c r="K212" s="2"/>
      <c r="L212" s="2"/>
      <c r="M212" s="2"/>
      <c r="N212" s="2"/>
    </row>
    <row r="213" spans="8:14" ht="15">
      <c r="H213" s="2"/>
      <c r="I213" s="2"/>
      <c r="J213" s="2"/>
      <c r="K213" s="2"/>
      <c r="L213" s="2"/>
      <c r="M213" s="2"/>
      <c r="N213" s="2"/>
    </row>
    <row r="214" spans="8:14" ht="15">
      <c r="H214" s="2"/>
      <c r="I214" s="2"/>
      <c r="J214" s="2"/>
      <c r="K214" s="2"/>
      <c r="L214" s="2"/>
      <c r="M214" s="2"/>
      <c r="N214" s="2"/>
    </row>
    <row r="215" spans="8:14" ht="15">
      <c r="H215" s="2"/>
      <c r="I215" s="2"/>
      <c r="J215" s="2"/>
      <c r="K215" s="2"/>
      <c r="L215" s="2"/>
      <c r="M215" s="2"/>
      <c r="N215" s="2"/>
    </row>
    <row r="216" spans="8:14" ht="15">
      <c r="H216" s="2"/>
      <c r="I216" s="2"/>
      <c r="J216" s="2"/>
      <c r="K216" s="2"/>
      <c r="L216" s="2"/>
      <c r="M216" s="2"/>
      <c r="N216" s="2"/>
    </row>
    <row r="217" spans="8:14" ht="15">
      <c r="H217" s="2"/>
      <c r="I217" s="2"/>
      <c r="J217" s="2"/>
      <c r="K217" s="2"/>
      <c r="L217" s="2"/>
      <c r="M217" s="2"/>
      <c r="N217" s="2"/>
    </row>
    <row r="218" spans="8:14" ht="15">
      <c r="H218" s="2"/>
      <c r="I218" s="2"/>
      <c r="J218" s="2"/>
      <c r="K218" s="2"/>
      <c r="L218" s="2"/>
      <c r="M218" s="2"/>
      <c r="N218" s="2"/>
    </row>
    <row r="219" spans="8:14" ht="15">
      <c r="H219" s="2"/>
      <c r="I219" s="2"/>
      <c r="J219" s="2"/>
      <c r="K219" s="2"/>
      <c r="L219" s="2"/>
      <c r="M219" s="2"/>
      <c r="N219" s="2"/>
    </row>
    <row r="220" spans="8:14" ht="15">
      <c r="H220" s="2"/>
      <c r="I220" s="2"/>
      <c r="J220" s="2"/>
      <c r="K220" s="2"/>
      <c r="L220" s="2"/>
      <c r="M220" s="2"/>
      <c r="N220" s="2"/>
    </row>
    <row r="221" spans="8:14" ht="15">
      <c r="H221" s="2"/>
      <c r="I221" s="2"/>
      <c r="J221" s="2"/>
      <c r="K221" s="2"/>
      <c r="L221" s="2"/>
      <c r="M221" s="2"/>
      <c r="N221" s="2"/>
    </row>
    <row r="222" spans="8:14" ht="15">
      <c r="H222" s="2"/>
      <c r="I222" s="2"/>
      <c r="J222" s="2"/>
      <c r="K222" s="2"/>
      <c r="L222" s="2"/>
      <c r="M222" s="2"/>
      <c r="N222" s="2"/>
    </row>
    <row r="223" spans="8:14" ht="15">
      <c r="H223" s="2"/>
      <c r="I223" s="2"/>
      <c r="J223" s="2"/>
      <c r="K223" s="2"/>
      <c r="L223" s="2"/>
      <c r="M223" s="2"/>
      <c r="N223" s="2"/>
    </row>
    <row r="224" spans="8:14" ht="15">
      <c r="H224" s="2"/>
      <c r="I224" s="2"/>
      <c r="J224" s="2"/>
      <c r="K224" s="2"/>
      <c r="L224" s="2"/>
      <c r="M224" s="2"/>
      <c r="N224" s="2"/>
    </row>
    <row r="225" spans="8:14" ht="15">
      <c r="H225" s="2"/>
      <c r="I225" s="2"/>
      <c r="J225" s="2"/>
      <c r="K225" s="2"/>
      <c r="L225" s="2"/>
      <c r="M225" s="2"/>
      <c r="N225" s="2"/>
    </row>
    <row r="226" spans="8:14" ht="15">
      <c r="H226" s="2"/>
      <c r="I226" s="2"/>
      <c r="J226" s="2"/>
      <c r="K226" s="2"/>
      <c r="L226" s="2"/>
      <c r="M226" s="2"/>
      <c r="N226" s="2"/>
    </row>
    <row r="227" spans="8:14" ht="15">
      <c r="H227" s="2"/>
      <c r="I227" s="2"/>
      <c r="J227" s="2"/>
      <c r="K227" s="2"/>
      <c r="L227" s="2"/>
      <c r="M227" s="2"/>
      <c r="N227" s="2"/>
    </row>
    <row r="228" spans="8:14" ht="15">
      <c r="H228" s="2"/>
      <c r="I228" s="2"/>
      <c r="J228" s="2"/>
      <c r="K228" s="2"/>
      <c r="L228" s="2"/>
      <c r="M228" s="2"/>
      <c r="N228" s="2"/>
    </row>
    <row r="229" spans="8:14" ht="15">
      <c r="H229" s="2"/>
      <c r="I229" s="2"/>
      <c r="J229" s="2"/>
      <c r="K229" s="2"/>
      <c r="L229" s="2"/>
      <c r="M229" s="2"/>
      <c r="N229" s="2"/>
    </row>
    <row r="230" spans="8:14" ht="15">
      <c r="H230" s="2"/>
      <c r="I230" s="2"/>
      <c r="J230" s="2"/>
      <c r="K230" s="2"/>
      <c r="L230" s="2"/>
      <c r="M230" s="2"/>
      <c r="N230" s="2"/>
    </row>
    <row r="231" spans="8:14" ht="15">
      <c r="H231" s="2"/>
      <c r="I231" s="2"/>
      <c r="J231" s="2"/>
      <c r="K231" s="2"/>
      <c r="L231" s="2"/>
      <c r="M231" s="2"/>
      <c r="N231" s="2"/>
    </row>
    <row r="232" spans="8:14" ht="15">
      <c r="H232" s="2"/>
      <c r="I232" s="2"/>
      <c r="J232" s="2"/>
      <c r="K232" s="2"/>
      <c r="L232" s="2"/>
      <c r="M232" s="2"/>
      <c r="N232" s="2"/>
    </row>
    <row r="233" spans="8:14" ht="15">
      <c r="H233" s="2"/>
      <c r="I233" s="2"/>
      <c r="J233" s="2"/>
      <c r="K233" s="2"/>
      <c r="L233" s="2"/>
      <c r="M233" s="2"/>
      <c r="N233" s="2"/>
    </row>
    <row r="234" spans="8:14" ht="15">
      <c r="H234" s="2"/>
      <c r="I234" s="2"/>
      <c r="J234" s="2"/>
      <c r="K234" s="2"/>
      <c r="L234" s="2"/>
      <c r="M234" s="2"/>
      <c r="N234" s="2"/>
    </row>
    <row r="235" spans="8:14" ht="15">
      <c r="H235" s="2"/>
      <c r="I235" s="2"/>
      <c r="J235" s="2"/>
      <c r="K235" s="2"/>
      <c r="L235" s="2"/>
      <c r="M235" s="2"/>
      <c r="N235" s="2"/>
    </row>
    <row r="236" spans="8:14" ht="15">
      <c r="H236" s="2"/>
      <c r="I236" s="2"/>
      <c r="J236" s="2"/>
      <c r="K236" s="2"/>
      <c r="L236" s="2"/>
      <c r="M236" s="2"/>
      <c r="N236" s="2"/>
    </row>
    <row r="237" spans="8:14" ht="15">
      <c r="H237" s="2"/>
      <c r="I237" s="2"/>
      <c r="J237" s="2"/>
      <c r="K237" s="2"/>
      <c r="L237" s="2"/>
      <c r="M237" s="2"/>
      <c r="N237" s="2"/>
    </row>
    <row r="238" spans="8:14" ht="15">
      <c r="H238" s="2"/>
      <c r="I238" s="2"/>
      <c r="J238" s="2"/>
      <c r="K238" s="2"/>
      <c r="L238" s="2"/>
      <c r="M238" s="2"/>
      <c r="N238" s="2"/>
    </row>
    <row r="239" spans="8:14" ht="15">
      <c r="H239" s="2"/>
      <c r="I239" s="2"/>
      <c r="J239" s="2"/>
      <c r="K239" s="2"/>
      <c r="L239" s="2"/>
      <c r="M239" s="2"/>
      <c r="N239" s="2"/>
    </row>
    <row r="240" spans="8:14" ht="15">
      <c r="H240" s="2"/>
      <c r="I240" s="2"/>
      <c r="J240" s="2"/>
      <c r="K240" s="2"/>
      <c r="L240" s="2"/>
      <c r="M240" s="2"/>
      <c r="N240" s="2"/>
    </row>
    <row r="241" spans="8:14" ht="15">
      <c r="H241" s="2"/>
      <c r="I241" s="2"/>
      <c r="J241" s="2"/>
      <c r="K241" s="2"/>
      <c r="L241" s="2"/>
      <c r="M241" s="2"/>
      <c r="N241" s="2"/>
    </row>
    <row r="242" spans="8:14" ht="15">
      <c r="H242" s="2"/>
      <c r="I242" s="2"/>
      <c r="J242" s="2"/>
      <c r="K242" s="2"/>
      <c r="L242" s="2"/>
      <c r="M242" s="2"/>
      <c r="N242" s="2"/>
    </row>
    <row r="243" spans="8:14" ht="15">
      <c r="H243" s="2"/>
      <c r="I243" s="2"/>
      <c r="J243" s="2"/>
      <c r="K243" s="2"/>
      <c r="L243" s="2"/>
      <c r="M243" s="2"/>
      <c r="N243" s="2"/>
    </row>
    <row r="244" spans="8:14" ht="15">
      <c r="H244" s="2"/>
      <c r="I244" s="2"/>
      <c r="J244" s="2"/>
      <c r="K244" s="2"/>
      <c r="L244" s="2"/>
      <c r="M244" s="2"/>
      <c r="N244" s="2"/>
    </row>
    <row r="245" spans="8:14" ht="15">
      <c r="H245" s="2"/>
      <c r="I245" s="2"/>
      <c r="J245" s="2"/>
      <c r="K245" s="2"/>
      <c r="L245" s="2"/>
      <c r="M245" s="2"/>
      <c r="N245" s="2"/>
    </row>
    <row r="246" spans="8:14" ht="15">
      <c r="H246" s="2"/>
      <c r="I246" s="2"/>
      <c r="J246" s="2"/>
      <c r="K246" s="2"/>
      <c r="L246" s="2"/>
      <c r="M246" s="2"/>
      <c r="N246" s="2"/>
    </row>
    <row r="247" spans="8:14" ht="15">
      <c r="H247" s="2"/>
      <c r="I247" s="2"/>
      <c r="J247" s="2"/>
      <c r="K247" s="2"/>
      <c r="L247" s="2"/>
      <c r="M247" s="2"/>
      <c r="N247" s="2"/>
    </row>
    <row r="248" spans="8:14" ht="15">
      <c r="H248" s="2"/>
      <c r="I248" s="2"/>
      <c r="J248" s="2"/>
      <c r="K248" s="2"/>
      <c r="L248" s="2"/>
      <c r="M248" s="2"/>
      <c r="N248" s="2"/>
    </row>
    <row r="249" spans="8:14" ht="15">
      <c r="H249" s="2"/>
      <c r="I249" s="2"/>
      <c r="J249" s="2"/>
      <c r="K249" s="2"/>
      <c r="L249" s="2"/>
      <c r="M249" s="2"/>
      <c r="N249" s="2"/>
    </row>
    <row r="250" spans="8:14" ht="15">
      <c r="H250" s="2"/>
      <c r="I250" s="2"/>
      <c r="J250" s="2"/>
      <c r="K250" s="2"/>
      <c r="L250" s="2"/>
      <c r="M250" s="2"/>
      <c r="N250" s="2"/>
    </row>
    <row r="251" spans="8:14" ht="15">
      <c r="H251" s="2"/>
      <c r="I251" s="2"/>
      <c r="J251" s="2"/>
      <c r="K251" s="2"/>
      <c r="L251" s="2"/>
      <c r="M251" s="2"/>
      <c r="N251" s="2"/>
    </row>
    <row r="252" spans="8:14" ht="15">
      <c r="H252" s="2"/>
      <c r="I252" s="2"/>
      <c r="J252" s="2"/>
      <c r="K252" s="2"/>
      <c r="L252" s="2"/>
      <c r="M252" s="2"/>
      <c r="N252" s="2"/>
    </row>
    <row r="253" spans="8:14" ht="15">
      <c r="H253" s="2"/>
      <c r="I253" s="2"/>
      <c r="J253" s="2"/>
      <c r="K253" s="2"/>
      <c r="L253" s="2"/>
      <c r="M253" s="2"/>
      <c r="N253" s="2"/>
    </row>
    <row r="254" spans="8:14" ht="15">
      <c r="H254" s="2"/>
      <c r="I254" s="2"/>
      <c r="J254" s="2"/>
      <c r="K254" s="2"/>
      <c r="L254" s="2"/>
      <c r="M254" s="2"/>
      <c r="N254" s="2"/>
    </row>
    <row r="255" spans="8:14" ht="15">
      <c r="H255" s="2"/>
      <c r="I255" s="2"/>
      <c r="J255" s="2"/>
      <c r="K255" s="2"/>
      <c r="L255" s="2"/>
      <c r="M255" s="2"/>
      <c r="N255" s="2"/>
    </row>
    <row r="256" spans="8:14" ht="15">
      <c r="H256" s="2"/>
      <c r="I256" s="2"/>
      <c r="J256" s="2"/>
      <c r="K256" s="2"/>
      <c r="L256" s="2"/>
      <c r="M256" s="2"/>
      <c r="N256" s="2"/>
    </row>
    <row r="257" spans="8:14" ht="15">
      <c r="H257" s="2"/>
      <c r="I257" s="2"/>
      <c r="J257" s="2"/>
      <c r="K257" s="2"/>
      <c r="L257" s="2"/>
      <c r="M257" s="2"/>
      <c r="N257" s="2"/>
    </row>
    <row r="258" spans="8:14" ht="15">
      <c r="H258" s="2"/>
      <c r="I258" s="2"/>
      <c r="J258" s="2"/>
      <c r="K258" s="2"/>
      <c r="L258" s="2"/>
      <c r="M258" s="2"/>
      <c r="N258" s="2"/>
    </row>
    <row r="259" spans="8:14" ht="15">
      <c r="H259" s="2"/>
      <c r="I259" s="2"/>
      <c r="J259" s="2"/>
      <c r="K259" s="2"/>
      <c r="L259" s="2"/>
      <c r="M259" s="2"/>
      <c r="N259" s="2"/>
    </row>
    <row r="260" spans="8:14" ht="15">
      <c r="H260" s="2"/>
      <c r="I260" s="2"/>
      <c r="J260" s="2"/>
      <c r="K260" s="2"/>
      <c r="L260" s="2"/>
      <c r="M260" s="2"/>
      <c r="N260" s="2"/>
    </row>
    <row r="261" spans="8:14" ht="15">
      <c r="H261" s="2"/>
      <c r="I261" s="2"/>
      <c r="J261" s="2"/>
      <c r="K261" s="2"/>
      <c r="L261" s="2"/>
      <c r="M261" s="2"/>
      <c r="N261" s="2"/>
    </row>
    <row r="262" spans="8:14" ht="15">
      <c r="H262" s="2"/>
      <c r="I262" s="2"/>
      <c r="J262" s="2"/>
      <c r="K262" s="2"/>
      <c r="L262" s="2"/>
      <c r="M262" s="2"/>
      <c r="N262" s="2"/>
    </row>
    <row r="263" spans="8:14" ht="15">
      <c r="H263" s="2"/>
      <c r="I263" s="2"/>
      <c r="J263" s="2"/>
      <c r="K263" s="2"/>
      <c r="L263" s="2"/>
      <c r="M263" s="2"/>
      <c r="N263" s="2"/>
    </row>
    <row r="264" spans="8:14" ht="15">
      <c r="H264" s="2"/>
      <c r="I264" s="2"/>
      <c r="J264" s="2"/>
      <c r="K264" s="2"/>
      <c r="L264" s="2"/>
      <c r="M264" s="2"/>
      <c r="N264" s="2"/>
    </row>
    <row r="265" spans="8:14" ht="15">
      <c r="H265" s="2"/>
      <c r="I265" s="2"/>
      <c r="J265" s="2"/>
      <c r="K265" s="2"/>
      <c r="L265" s="2"/>
      <c r="M265" s="2"/>
      <c r="N265" s="2"/>
    </row>
    <row r="266" spans="8:14" ht="15">
      <c r="H266" s="2"/>
      <c r="I266" s="2"/>
      <c r="J266" s="2"/>
      <c r="K266" s="2"/>
      <c r="L266" s="2"/>
      <c r="M266" s="2"/>
      <c r="N266" s="2"/>
    </row>
    <row r="267" spans="8:14" ht="15">
      <c r="H267" s="2"/>
      <c r="I267" s="2"/>
      <c r="J267" s="2"/>
      <c r="K267" s="2"/>
      <c r="L267" s="2"/>
      <c r="M267" s="2"/>
      <c r="N267" s="2"/>
    </row>
    <row r="268" spans="8:14" ht="15">
      <c r="H268" s="2"/>
      <c r="I268" s="2"/>
      <c r="J268" s="2"/>
      <c r="K268" s="2"/>
      <c r="L268" s="2"/>
      <c r="M268" s="2"/>
      <c r="N268" s="2"/>
    </row>
    <row r="269" spans="8:14" ht="15">
      <c r="H269" s="2"/>
      <c r="I269" s="2"/>
      <c r="J269" s="2"/>
      <c r="K269" s="2"/>
      <c r="L269" s="2"/>
      <c r="M269" s="2"/>
      <c r="N269" s="2"/>
    </row>
    <row r="270" spans="8:14" ht="15">
      <c r="H270" s="2"/>
      <c r="I270" s="2"/>
      <c r="J270" s="2"/>
      <c r="K270" s="2"/>
      <c r="L270" s="2"/>
      <c r="M270" s="2"/>
      <c r="N270" s="2"/>
    </row>
    <row r="271" spans="8:14" ht="15">
      <c r="H271" s="2"/>
      <c r="I271" s="2"/>
      <c r="J271" s="2"/>
      <c r="K271" s="2"/>
      <c r="L271" s="2"/>
      <c r="M271" s="2"/>
      <c r="N271" s="2"/>
    </row>
    <row r="272" spans="8:14" ht="15">
      <c r="H272" s="2"/>
      <c r="I272" s="2"/>
      <c r="J272" s="2"/>
      <c r="K272" s="2"/>
      <c r="L272" s="2"/>
      <c r="M272" s="2"/>
      <c r="N272" s="2"/>
    </row>
    <row r="273" spans="8:14" ht="15">
      <c r="H273" s="2"/>
      <c r="I273" s="2"/>
      <c r="J273" s="2"/>
      <c r="K273" s="2"/>
      <c r="L273" s="2"/>
      <c r="M273" s="2"/>
      <c r="N273" s="2"/>
    </row>
    <row r="274" spans="8:14" ht="15">
      <c r="H274" s="2"/>
      <c r="I274" s="2"/>
      <c r="J274" s="2"/>
      <c r="K274" s="2"/>
      <c r="L274" s="2"/>
      <c r="M274" s="2"/>
      <c r="N274" s="2"/>
    </row>
    <row r="275" spans="8:14" ht="15">
      <c r="H275" s="2"/>
      <c r="I275" s="2"/>
      <c r="J275" s="2"/>
      <c r="K275" s="2"/>
      <c r="L275" s="2"/>
      <c r="M275" s="2"/>
      <c r="N275" s="2"/>
    </row>
    <row r="276" spans="8:14" ht="15">
      <c r="H276" s="2"/>
      <c r="I276" s="2"/>
      <c r="J276" s="2"/>
      <c r="K276" s="2"/>
      <c r="L276" s="2"/>
      <c r="M276" s="2"/>
      <c r="N276" s="2"/>
    </row>
    <row r="277" spans="8:14" ht="15">
      <c r="H277" s="2"/>
      <c r="I277" s="2"/>
      <c r="J277" s="2"/>
      <c r="K277" s="2"/>
      <c r="L277" s="2"/>
      <c r="M277" s="2"/>
      <c r="N277" s="2"/>
    </row>
    <row r="278" spans="8:14" ht="15">
      <c r="H278" s="2"/>
      <c r="I278" s="2"/>
      <c r="J278" s="2"/>
      <c r="K278" s="2"/>
      <c r="L278" s="2"/>
      <c r="M278" s="2"/>
      <c r="N278" s="2"/>
    </row>
    <row r="279" spans="8:14" ht="15">
      <c r="H279" s="2"/>
      <c r="I279" s="2"/>
      <c r="J279" s="2"/>
      <c r="K279" s="2"/>
      <c r="L279" s="2"/>
      <c r="M279" s="2"/>
      <c r="N279" s="2"/>
    </row>
    <row r="280" spans="8:14" ht="15">
      <c r="H280" s="2"/>
      <c r="I280" s="2"/>
      <c r="J280" s="2"/>
      <c r="K280" s="2"/>
      <c r="L280" s="2"/>
      <c r="M280" s="2"/>
      <c r="N280" s="2"/>
    </row>
    <row r="281" spans="8:14" ht="15">
      <c r="H281" s="2"/>
      <c r="I281" s="2"/>
      <c r="J281" s="2"/>
      <c r="K281" s="2"/>
      <c r="L281" s="2"/>
      <c r="M281" s="2"/>
      <c r="N281" s="2"/>
    </row>
    <row r="282" spans="8:14" ht="15">
      <c r="H282" s="2"/>
      <c r="I282" s="2"/>
      <c r="J282" s="2"/>
      <c r="K282" s="2"/>
      <c r="L282" s="2"/>
      <c r="M282" s="2"/>
      <c r="N282" s="2"/>
    </row>
    <row r="283" spans="8:14" ht="15">
      <c r="H283" s="2"/>
      <c r="I283" s="2"/>
      <c r="J283" s="2"/>
      <c r="K283" s="2"/>
      <c r="L283" s="2"/>
      <c r="M283" s="2"/>
      <c r="N283" s="2"/>
    </row>
    <row r="284" spans="8:14" ht="15">
      <c r="H284" s="2"/>
      <c r="I284" s="2"/>
      <c r="J284" s="2"/>
      <c r="K284" s="2"/>
      <c r="L284" s="2"/>
      <c r="M284" s="2"/>
      <c r="N284" s="2"/>
    </row>
    <row r="285" spans="8:14" ht="15">
      <c r="H285" s="2"/>
      <c r="I285" s="2"/>
      <c r="J285" s="2"/>
      <c r="K285" s="2"/>
      <c r="L285" s="2"/>
      <c r="M285" s="2"/>
      <c r="N285" s="2"/>
    </row>
    <row r="286" spans="8:14" ht="15">
      <c r="H286" s="2"/>
      <c r="I286" s="2"/>
      <c r="J286" s="2"/>
      <c r="K286" s="2"/>
      <c r="L286" s="2"/>
      <c r="M286" s="2"/>
      <c r="N286" s="2"/>
    </row>
    <row r="287" spans="8:14" ht="15">
      <c r="H287" s="2"/>
      <c r="I287" s="2"/>
      <c r="J287" s="2"/>
      <c r="K287" s="2"/>
      <c r="L287" s="2"/>
      <c r="M287" s="2"/>
      <c r="N287" s="2"/>
    </row>
    <row r="288" spans="8:14" ht="15">
      <c r="H288" s="2"/>
      <c r="I288" s="2"/>
      <c r="J288" s="2"/>
      <c r="K288" s="2"/>
      <c r="L288" s="2"/>
      <c r="M288" s="2"/>
      <c r="N288" s="2"/>
    </row>
    <row r="289" spans="8:14" ht="15">
      <c r="H289" s="2"/>
      <c r="I289" s="2"/>
      <c r="J289" s="2"/>
      <c r="K289" s="2"/>
      <c r="L289" s="2"/>
      <c r="M289" s="2"/>
      <c r="N289" s="2"/>
    </row>
    <row r="290" spans="8:14" ht="15">
      <c r="H290" s="2"/>
      <c r="I290" s="2"/>
      <c r="J290" s="2"/>
      <c r="K290" s="2"/>
      <c r="L290" s="2"/>
      <c r="M290" s="2"/>
      <c r="N290" s="2"/>
    </row>
    <row r="291" spans="8:14" ht="15">
      <c r="H291" s="2"/>
      <c r="I291" s="2"/>
      <c r="J291" s="2"/>
      <c r="K291" s="2"/>
      <c r="L291" s="2"/>
      <c r="M291" s="2"/>
      <c r="N291" s="2"/>
    </row>
    <row r="292" spans="8:14" ht="15">
      <c r="H292" s="2"/>
      <c r="I292" s="2"/>
      <c r="J292" s="2"/>
      <c r="K292" s="2"/>
      <c r="L292" s="2"/>
      <c r="M292" s="2"/>
      <c r="N292" s="2"/>
    </row>
    <row r="293" spans="8:14" ht="15">
      <c r="H293" s="2"/>
      <c r="I293" s="2"/>
      <c r="J293" s="2"/>
      <c r="K293" s="2"/>
      <c r="L293" s="2"/>
      <c r="M293" s="2"/>
      <c r="N293" s="2"/>
    </row>
    <row r="294" spans="8:14" ht="15">
      <c r="H294" s="2"/>
      <c r="I294" s="2"/>
      <c r="J294" s="2"/>
      <c r="K294" s="2"/>
      <c r="L294" s="2"/>
      <c r="M294" s="2"/>
      <c r="N294" s="2"/>
    </row>
    <row r="295" spans="8:14" ht="15">
      <c r="H295" s="2"/>
      <c r="I295" s="2"/>
      <c r="J295" s="2"/>
      <c r="K295" s="2"/>
      <c r="L295" s="2"/>
      <c r="M295" s="2"/>
      <c r="N295" s="2"/>
    </row>
    <row r="296" spans="8:14" ht="15">
      <c r="H296" s="2"/>
      <c r="I296" s="2"/>
      <c r="J296" s="2"/>
      <c r="K296" s="2"/>
      <c r="L296" s="2"/>
      <c r="M296" s="2"/>
      <c r="N296" s="2"/>
    </row>
    <row r="297" spans="8:14" ht="15">
      <c r="H297" s="2"/>
      <c r="I297" s="2"/>
      <c r="J297" s="2"/>
      <c r="K297" s="2"/>
      <c r="L297" s="2"/>
      <c r="M297" s="2"/>
      <c r="N297" s="2"/>
    </row>
    <row r="298" spans="8:14" ht="15">
      <c r="H298" s="2"/>
      <c r="I298" s="2"/>
      <c r="J298" s="2"/>
      <c r="K298" s="2"/>
      <c r="L298" s="2"/>
      <c r="M298" s="2"/>
      <c r="N298" s="2"/>
    </row>
    <row r="299" spans="8:14" ht="15">
      <c r="H299" s="2"/>
      <c r="I299" s="2"/>
      <c r="J299" s="2"/>
      <c r="K299" s="2"/>
      <c r="L299" s="2"/>
      <c r="M299" s="2"/>
      <c r="N299" s="2"/>
    </row>
    <row r="300" spans="8:14" ht="15">
      <c r="H300" s="2"/>
      <c r="I300" s="2"/>
      <c r="J300" s="2"/>
      <c r="K300" s="2"/>
      <c r="L300" s="2"/>
      <c r="M300" s="2"/>
      <c r="N300" s="2"/>
    </row>
    <row r="301" spans="8:14" ht="15">
      <c r="H301" s="2"/>
      <c r="I301" s="2"/>
      <c r="J301" s="2"/>
      <c r="K301" s="2"/>
      <c r="L301" s="2"/>
      <c r="M301" s="2"/>
      <c r="N301" s="2"/>
    </row>
    <row r="302" spans="8:14" ht="15">
      <c r="H302" s="2"/>
      <c r="I302" s="2"/>
      <c r="J302" s="2"/>
      <c r="K302" s="2"/>
      <c r="L302" s="2"/>
      <c r="M302" s="2"/>
      <c r="N302" s="2"/>
    </row>
    <row r="303" spans="8:14" ht="15">
      <c r="H303" s="2"/>
      <c r="I303" s="2"/>
      <c r="J303" s="2"/>
      <c r="K303" s="2"/>
      <c r="L303" s="2"/>
      <c r="M303" s="2"/>
      <c r="N303" s="2"/>
    </row>
    <row r="304" spans="8:14" ht="15">
      <c r="H304" s="2"/>
      <c r="I304" s="2"/>
      <c r="J304" s="2"/>
      <c r="K304" s="2"/>
      <c r="L304" s="2"/>
      <c r="M304" s="2"/>
      <c r="N304" s="2"/>
    </row>
    <row r="305" spans="8:14" ht="15">
      <c r="H305" s="2"/>
      <c r="I305" s="2"/>
      <c r="J305" s="2"/>
      <c r="K305" s="2"/>
      <c r="L305" s="2"/>
      <c r="M305" s="2"/>
      <c r="N305" s="2"/>
    </row>
    <row r="306" spans="8:14" ht="15">
      <c r="H306" s="2"/>
      <c r="I306" s="2"/>
      <c r="J306" s="2"/>
      <c r="K306" s="2"/>
      <c r="L306" s="2"/>
      <c r="M306" s="2"/>
      <c r="N306" s="2"/>
    </row>
    <row r="307" spans="8:14" ht="15">
      <c r="H307" s="2"/>
      <c r="I307" s="2"/>
      <c r="J307" s="2"/>
      <c r="K307" s="2"/>
      <c r="L307" s="2"/>
      <c r="M307" s="2"/>
      <c r="N307" s="2"/>
    </row>
    <row r="308" spans="8:14" ht="15">
      <c r="H308" s="2"/>
      <c r="I308" s="2"/>
      <c r="J308" s="2"/>
      <c r="K308" s="2"/>
      <c r="L308" s="2"/>
      <c r="M308" s="2"/>
      <c r="N308" s="2"/>
    </row>
    <row r="309" spans="8:14" ht="15">
      <c r="H309" s="2"/>
      <c r="I309" s="2"/>
      <c r="J309" s="2"/>
      <c r="K309" s="2"/>
      <c r="L309" s="2"/>
      <c r="M309" s="2"/>
      <c r="N309" s="2"/>
    </row>
    <row r="310" spans="8:14" ht="15">
      <c r="H310" s="2"/>
      <c r="I310" s="2"/>
      <c r="J310" s="2"/>
      <c r="K310" s="2"/>
      <c r="L310" s="2"/>
      <c r="M310" s="2"/>
      <c r="N310" s="2"/>
    </row>
    <row r="311" spans="8:14" ht="15">
      <c r="H311" s="2"/>
      <c r="I311" s="2"/>
      <c r="J311" s="2"/>
      <c r="K311" s="2"/>
      <c r="L311" s="2"/>
      <c r="M311" s="2"/>
      <c r="N311" s="2"/>
    </row>
    <row r="312" spans="8:14" ht="15">
      <c r="H312" s="2"/>
      <c r="I312" s="2"/>
      <c r="J312" s="2"/>
      <c r="K312" s="2"/>
      <c r="L312" s="2"/>
      <c r="M312" s="2"/>
      <c r="N312" s="2"/>
    </row>
    <row r="313" spans="8:14" ht="15">
      <c r="H313" s="2"/>
      <c r="I313" s="2"/>
      <c r="J313" s="2"/>
      <c r="K313" s="2"/>
      <c r="L313" s="2"/>
      <c r="M313" s="2"/>
      <c r="N313" s="2"/>
    </row>
    <row r="314" spans="8:14" ht="15">
      <c r="H314" s="2"/>
      <c r="I314" s="2"/>
      <c r="J314" s="2"/>
      <c r="K314" s="2"/>
      <c r="L314" s="2"/>
      <c r="M314" s="2"/>
      <c r="N314" s="2"/>
    </row>
    <row r="315" spans="8:14" ht="15">
      <c r="H315" s="2"/>
      <c r="I315" s="2"/>
      <c r="J315" s="2"/>
      <c r="K315" s="2"/>
      <c r="L315" s="2"/>
      <c r="M315" s="2"/>
      <c r="N315" s="2"/>
    </row>
    <row r="316" spans="8:14" ht="15">
      <c r="H316" s="2"/>
      <c r="I316" s="2"/>
      <c r="J316" s="2"/>
      <c r="K316" s="2"/>
      <c r="L316" s="2"/>
      <c r="M316" s="2"/>
      <c r="N316" s="2"/>
    </row>
    <row r="317" spans="8:14" ht="15">
      <c r="H317" s="2"/>
      <c r="I317" s="2"/>
      <c r="J317" s="2"/>
      <c r="K317" s="2"/>
      <c r="L317" s="2"/>
      <c r="M317" s="2"/>
      <c r="N317" s="2"/>
    </row>
    <row r="318" spans="8:14" ht="15">
      <c r="H318" s="2"/>
      <c r="I318" s="2"/>
      <c r="J318" s="2"/>
      <c r="K318" s="2"/>
      <c r="L318" s="2"/>
      <c r="M318" s="2"/>
      <c r="N318" s="2"/>
    </row>
    <row r="319" spans="8:14" ht="15">
      <c r="H319" s="2"/>
      <c r="I319" s="2"/>
      <c r="J319" s="2"/>
      <c r="K319" s="2"/>
      <c r="L319" s="2"/>
      <c r="M319" s="2"/>
      <c r="N319" s="2"/>
    </row>
    <row r="320" spans="8:14" ht="15">
      <c r="H320" s="2"/>
      <c r="I320" s="2"/>
      <c r="J320" s="2"/>
      <c r="K320" s="2"/>
      <c r="L320" s="2"/>
      <c r="M320" s="2"/>
      <c r="N320" s="2"/>
    </row>
    <row r="321" spans="8:14" ht="15">
      <c r="H321" s="2"/>
      <c r="I321" s="2"/>
      <c r="J321" s="2"/>
      <c r="K321" s="2"/>
      <c r="L321" s="2"/>
      <c r="M321" s="2"/>
      <c r="N321" s="2"/>
    </row>
    <row r="322" spans="8:14" ht="15">
      <c r="H322" s="2"/>
      <c r="I322" s="2"/>
      <c r="J322" s="2"/>
      <c r="K322" s="2"/>
      <c r="L322" s="2"/>
      <c r="M322" s="2"/>
      <c r="N322" s="2"/>
    </row>
    <row r="323" spans="8:14" ht="15">
      <c r="H323" s="2"/>
      <c r="I323" s="2"/>
      <c r="J323" s="2"/>
      <c r="K323" s="2"/>
      <c r="L323" s="2"/>
      <c r="M323" s="2"/>
      <c r="N323" s="2"/>
    </row>
    <row r="324" spans="8:14" ht="15">
      <c r="H324" s="2"/>
      <c r="I324" s="2"/>
      <c r="J324" s="2"/>
      <c r="K324" s="2"/>
      <c r="L324" s="2"/>
      <c r="M324" s="2"/>
      <c r="N324" s="2"/>
    </row>
    <row r="325" spans="8:14" ht="15">
      <c r="H325" s="2"/>
      <c r="I325" s="2"/>
      <c r="J325" s="2"/>
      <c r="K325" s="2"/>
      <c r="L325" s="2"/>
      <c r="M325" s="2"/>
      <c r="N325" s="2"/>
    </row>
    <row r="326" spans="8:14" ht="15">
      <c r="H326" s="2"/>
      <c r="I326" s="2"/>
      <c r="J326" s="2"/>
      <c r="K326" s="2"/>
      <c r="L326" s="2"/>
      <c r="M326" s="2"/>
      <c r="N326" s="2"/>
    </row>
    <row r="327" spans="8:14" ht="15">
      <c r="H327" s="2"/>
      <c r="I327" s="2"/>
      <c r="J327" s="2"/>
      <c r="K327" s="2"/>
      <c r="L327" s="2"/>
      <c r="M327" s="2"/>
      <c r="N327" s="2"/>
    </row>
    <row r="328" spans="8:14" ht="15">
      <c r="H328" s="2"/>
      <c r="I328" s="2"/>
      <c r="J328" s="2"/>
      <c r="K328" s="2"/>
      <c r="L328" s="2"/>
      <c r="M328" s="2"/>
      <c r="N328" s="2"/>
    </row>
    <row r="329" spans="8:14" ht="15">
      <c r="H329" s="2"/>
      <c r="I329" s="2"/>
      <c r="J329" s="2"/>
      <c r="K329" s="2"/>
      <c r="L329" s="2"/>
      <c r="M329" s="2"/>
      <c r="N329" s="2"/>
    </row>
    <row r="330" spans="8:14" ht="15">
      <c r="H330" s="2"/>
      <c r="I330" s="2"/>
      <c r="J330" s="2"/>
      <c r="K330" s="2"/>
      <c r="L330" s="2"/>
      <c r="M330" s="2"/>
      <c r="N330" s="2"/>
    </row>
    <row r="331" spans="8:14" ht="15">
      <c r="H331" s="2"/>
      <c r="I331" s="2"/>
      <c r="J331" s="2"/>
      <c r="K331" s="2"/>
      <c r="L331" s="2"/>
      <c r="M331" s="2"/>
      <c r="N331" s="2"/>
    </row>
    <row r="332" spans="8:14" ht="15">
      <c r="H332" s="2"/>
      <c r="I332" s="2"/>
      <c r="J332" s="2"/>
      <c r="K332" s="2"/>
      <c r="L332" s="2"/>
      <c r="M332" s="2"/>
      <c r="N332" s="2"/>
    </row>
    <row r="333" spans="8:14" ht="15">
      <c r="H333" s="2"/>
      <c r="I333" s="2"/>
      <c r="J333" s="2"/>
      <c r="K333" s="2"/>
      <c r="L333" s="2"/>
      <c r="M333" s="2"/>
      <c r="N333" s="2"/>
    </row>
    <row r="334" spans="8:14" ht="15">
      <c r="H334" s="2"/>
      <c r="I334" s="2"/>
      <c r="J334" s="2"/>
      <c r="K334" s="2"/>
      <c r="L334" s="2"/>
      <c r="M334" s="2"/>
      <c r="N334" s="2"/>
    </row>
    <row r="335" spans="8:14" ht="15">
      <c r="H335" s="2"/>
      <c r="I335" s="2"/>
      <c r="J335" s="2"/>
      <c r="K335" s="2"/>
      <c r="L335" s="2"/>
      <c r="M335" s="2"/>
      <c r="N335" s="2"/>
    </row>
    <row r="336" spans="8:14" ht="15">
      <c r="H336" s="2"/>
      <c r="I336" s="2"/>
      <c r="J336" s="2"/>
      <c r="K336" s="2"/>
      <c r="L336" s="2"/>
      <c r="M336" s="2"/>
      <c r="N336" s="2"/>
    </row>
    <row r="337" spans="8:14" ht="15">
      <c r="H337" s="2"/>
      <c r="I337" s="2"/>
      <c r="J337" s="2"/>
      <c r="K337" s="2"/>
      <c r="L337" s="2"/>
      <c r="M337" s="2"/>
      <c r="N337" s="2"/>
    </row>
    <row r="338" spans="8:14" ht="15">
      <c r="H338" s="2"/>
      <c r="I338" s="2"/>
      <c r="J338" s="2"/>
      <c r="K338" s="2"/>
      <c r="L338" s="2"/>
      <c r="M338" s="2"/>
      <c r="N338" s="2"/>
    </row>
    <row r="339" spans="8:14" ht="15">
      <c r="H339" s="2"/>
      <c r="I339" s="2"/>
      <c r="J339" s="2"/>
      <c r="K339" s="2"/>
      <c r="L339" s="2"/>
      <c r="M339" s="2"/>
      <c r="N339" s="2"/>
    </row>
    <row r="340" spans="8:14" ht="15">
      <c r="H340" s="2"/>
      <c r="I340" s="2"/>
      <c r="J340" s="2"/>
      <c r="K340" s="2"/>
      <c r="L340" s="2"/>
      <c r="M340" s="2"/>
      <c r="N340" s="2"/>
    </row>
    <row r="341" spans="8:14" ht="15">
      <c r="H341" s="2"/>
      <c r="I341" s="2"/>
      <c r="J341" s="2"/>
      <c r="K341" s="2"/>
      <c r="L341" s="2"/>
      <c r="M341" s="2"/>
      <c r="N341" s="2"/>
    </row>
    <row r="342" spans="8:14" ht="15">
      <c r="H342" s="2"/>
      <c r="I342" s="2"/>
      <c r="J342" s="2"/>
      <c r="K342" s="2"/>
      <c r="L342" s="2"/>
      <c r="M342" s="2"/>
      <c r="N342" s="2"/>
    </row>
    <row r="343" spans="8:14" ht="15">
      <c r="H343" s="2"/>
      <c r="I343" s="2"/>
      <c r="J343" s="2"/>
      <c r="K343" s="2"/>
      <c r="L343" s="2"/>
      <c r="M343" s="2"/>
      <c r="N343" s="2"/>
    </row>
    <row r="344" spans="8:14" ht="15">
      <c r="H344" s="2"/>
      <c r="I344" s="2"/>
      <c r="J344" s="2"/>
      <c r="K344" s="2"/>
      <c r="L344" s="2"/>
      <c r="M344" s="2"/>
      <c r="N344" s="2"/>
    </row>
    <row r="345" spans="8:14" ht="15">
      <c r="H345" s="2"/>
      <c r="I345" s="2"/>
      <c r="J345" s="2"/>
      <c r="K345" s="2"/>
      <c r="L345" s="2"/>
      <c r="M345" s="2"/>
      <c r="N345" s="2"/>
    </row>
    <row r="346" spans="8:14" ht="15">
      <c r="H346" s="2"/>
      <c r="I346" s="2"/>
      <c r="J346" s="2"/>
      <c r="K346" s="2"/>
      <c r="L346" s="2"/>
      <c r="M346" s="2"/>
      <c r="N346" s="2"/>
    </row>
    <row r="347" spans="8:14" ht="15">
      <c r="H347" s="2"/>
      <c r="I347" s="2"/>
      <c r="J347" s="2"/>
      <c r="K347" s="2"/>
      <c r="L347" s="2"/>
      <c r="M347" s="2"/>
      <c r="N347" s="2"/>
    </row>
    <row r="348" spans="8:14" ht="15">
      <c r="H348" s="2"/>
      <c r="I348" s="2"/>
      <c r="J348" s="2"/>
      <c r="K348" s="2"/>
      <c r="L348" s="2"/>
      <c r="M348" s="2"/>
      <c r="N348" s="2"/>
    </row>
    <row r="349" spans="8:14" ht="15">
      <c r="H349" s="2"/>
      <c r="I349" s="2"/>
      <c r="J349" s="2"/>
      <c r="K349" s="2"/>
      <c r="L349" s="2"/>
      <c r="M349" s="2"/>
      <c r="N349" s="2"/>
    </row>
    <row r="350" spans="8:14" ht="15">
      <c r="H350" s="2"/>
      <c r="I350" s="2"/>
      <c r="J350" s="2"/>
      <c r="K350" s="2"/>
      <c r="L350" s="2"/>
      <c r="M350" s="2"/>
      <c r="N350" s="2"/>
    </row>
    <row r="351" spans="8:14" ht="15">
      <c r="H351" s="2"/>
      <c r="I351" s="2"/>
      <c r="J351" s="2"/>
      <c r="K351" s="2"/>
      <c r="L351" s="2"/>
      <c r="M351" s="2"/>
      <c r="N351" s="2"/>
    </row>
    <row r="352" spans="8:14" ht="15">
      <c r="H352" s="2"/>
      <c r="I352" s="2"/>
      <c r="J352" s="2"/>
      <c r="K352" s="2"/>
      <c r="L352" s="2"/>
      <c r="M352" s="2"/>
      <c r="N352" s="2"/>
    </row>
    <row r="353" spans="8:14" ht="15">
      <c r="H353" s="2"/>
      <c r="I353" s="2"/>
      <c r="J353" s="2"/>
      <c r="K353" s="2"/>
      <c r="L353" s="2"/>
      <c r="M353" s="2"/>
      <c r="N353" s="2"/>
    </row>
    <row r="354" spans="8:14" ht="15">
      <c r="H354" s="2"/>
      <c r="I354" s="2"/>
      <c r="J354" s="2"/>
      <c r="K354" s="2"/>
      <c r="L354" s="2"/>
      <c r="M354" s="2"/>
      <c r="N354" s="2"/>
    </row>
    <row r="355" spans="8:14" ht="15">
      <c r="H355" s="2"/>
      <c r="I355" s="2"/>
      <c r="J355" s="2"/>
      <c r="K355" s="2"/>
      <c r="L355" s="2"/>
      <c r="M355" s="2"/>
      <c r="N355" s="2"/>
    </row>
    <row r="356" spans="8:14" ht="15">
      <c r="H356" s="2"/>
      <c r="I356" s="2"/>
      <c r="J356" s="2"/>
      <c r="K356" s="2"/>
      <c r="L356" s="2"/>
      <c r="M356" s="2"/>
      <c r="N356" s="2"/>
    </row>
    <row r="357" spans="8:14" ht="15">
      <c r="H357" s="2"/>
      <c r="I357" s="2"/>
      <c r="J357" s="2"/>
      <c r="K357" s="2"/>
      <c r="L357" s="2"/>
      <c r="M357" s="2"/>
      <c r="N357" s="2"/>
    </row>
    <row r="358" spans="8:14" ht="15">
      <c r="H358" s="2"/>
      <c r="I358" s="2"/>
      <c r="J358" s="2"/>
      <c r="K358" s="2"/>
      <c r="L358" s="2"/>
      <c r="M358" s="2"/>
      <c r="N358" s="2"/>
    </row>
    <row r="359" spans="8:14" ht="15">
      <c r="H359" s="2"/>
      <c r="I359" s="2"/>
      <c r="J359" s="2"/>
      <c r="K359" s="2"/>
      <c r="L359" s="2"/>
      <c r="M359" s="2"/>
      <c r="N359" s="2"/>
    </row>
    <row r="360" spans="8:14" ht="15">
      <c r="H360" s="2"/>
      <c r="I360" s="2"/>
      <c r="J360" s="2"/>
      <c r="K360" s="2"/>
      <c r="L360" s="2"/>
      <c r="M360" s="2"/>
      <c r="N360" s="2"/>
    </row>
    <row r="361" spans="8:14" ht="15">
      <c r="H361" s="2"/>
      <c r="I361" s="2"/>
      <c r="J361" s="2"/>
      <c r="K361" s="2"/>
      <c r="L361" s="2"/>
      <c r="M361" s="2"/>
      <c r="N361" s="2"/>
    </row>
    <row r="362" spans="8:14" ht="15">
      <c r="H362" s="2"/>
      <c r="I362" s="2"/>
      <c r="J362" s="2"/>
      <c r="K362" s="2"/>
      <c r="L362" s="2"/>
      <c r="M362" s="2"/>
      <c r="N362" s="2"/>
    </row>
    <row r="363" spans="8:14" ht="15">
      <c r="H363" s="2"/>
      <c r="I363" s="2"/>
      <c r="J363" s="2"/>
      <c r="K363" s="2"/>
      <c r="L363" s="2"/>
      <c r="M363" s="2"/>
      <c r="N363" s="2"/>
    </row>
    <row r="364" spans="8:14" ht="15">
      <c r="H364" s="2"/>
      <c r="I364" s="2"/>
      <c r="J364" s="2"/>
      <c r="K364" s="2"/>
      <c r="L364" s="2"/>
      <c r="M364" s="2"/>
      <c r="N364" s="2"/>
    </row>
    <row r="365" spans="8:14" ht="15">
      <c r="H365" s="2"/>
      <c r="I365" s="2"/>
      <c r="J365" s="2"/>
      <c r="K365" s="2"/>
      <c r="L365" s="2"/>
      <c r="M365" s="2"/>
      <c r="N365" s="2"/>
    </row>
    <row r="366" spans="8:14" ht="15">
      <c r="H366" s="2"/>
      <c r="I366" s="2"/>
      <c r="J366" s="2"/>
      <c r="K366" s="2"/>
      <c r="L366" s="2"/>
      <c r="M366" s="2"/>
      <c r="N366" s="2"/>
    </row>
    <row r="367" spans="8:14" ht="15">
      <c r="H367" s="2"/>
      <c r="I367" s="2"/>
      <c r="J367" s="2"/>
      <c r="K367" s="2"/>
      <c r="L367" s="2"/>
      <c r="M367" s="2"/>
      <c r="N367" s="2"/>
    </row>
    <row r="368" spans="8:14" ht="15">
      <c r="H368" s="2"/>
      <c r="I368" s="2"/>
      <c r="J368" s="2"/>
      <c r="K368" s="2"/>
      <c r="L368" s="2"/>
      <c r="M368" s="2"/>
      <c r="N368" s="2"/>
    </row>
    <row r="369" spans="8:14" ht="15">
      <c r="H369" s="2"/>
      <c r="I369" s="2"/>
      <c r="J369" s="2"/>
      <c r="K369" s="2"/>
      <c r="L369" s="2"/>
      <c r="M369" s="2"/>
      <c r="N369" s="2"/>
    </row>
    <row r="370" spans="8:14" ht="15">
      <c r="H370" s="2"/>
      <c r="I370" s="2"/>
      <c r="J370" s="2"/>
      <c r="K370" s="2"/>
      <c r="L370" s="2"/>
      <c r="M370" s="2"/>
      <c r="N370" s="2"/>
    </row>
    <row r="371" spans="8:14" ht="15">
      <c r="H371" s="2"/>
      <c r="I371" s="2"/>
      <c r="J371" s="2"/>
      <c r="K371" s="2"/>
      <c r="L371" s="2"/>
      <c r="M371" s="2"/>
      <c r="N371" s="2"/>
    </row>
    <row r="372" spans="8:14" ht="15">
      <c r="H372" s="2"/>
      <c r="I372" s="2"/>
      <c r="J372" s="2"/>
      <c r="K372" s="2"/>
      <c r="L372" s="2"/>
      <c r="M372" s="2"/>
      <c r="N372" s="2"/>
    </row>
    <row r="373" spans="8:14" ht="15">
      <c r="H373" s="2"/>
      <c r="I373" s="2"/>
      <c r="J373" s="2"/>
      <c r="K373" s="2"/>
      <c r="L373" s="2"/>
      <c r="M373" s="2"/>
      <c r="N373" s="2"/>
    </row>
    <row r="374" spans="8:14" ht="15">
      <c r="H374" s="2"/>
      <c r="I374" s="2"/>
      <c r="J374" s="2"/>
      <c r="K374" s="2"/>
      <c r="L374" s="2"/>
      <c r="M374" s="2"/>
      <c r="N374" s="2"/>
    </row>
    <row r="375" spans="8:14" ht="15">
      <c r="H375" s="2"/>
      <c r="I375" s="2"/>
      <c r="J375" s="2"/>
      <c r="K375" s="2"/>
      <c r="L375" s="2"/>
      <c r="M375" s="2"/>
      <c r="N375" s="2"/>
    </row>
    <row r="376" spans="8:14" ht="15">
      <c r="H376" s="2"/>
      <c r="I376" s="2"/>
      <c r="J376" s="2"/>
      <c r="K376" s="2"/>
      <c r="L376" s="2"/>
      <c r="M376" s="2"/>
      <c r="N376" s="2"/>
    </row>
    <row r="377" spans="8:14" ht="15">
      <c r="H377" s="2"/>
      <c r="I377" s="2"/>
      <c r="J377" s="2"/>
      <c r="K377" s="2"/>
      <c r="L377" s="2"/>
      <c r="M377" s="2"/>
      <c r="N377" s="2"/>
    </row>
    <row r="378" spans="8:14" ht="15">
      <c r="H378" s="2"/>
      <c r="I378" s="2"/>
      <c r="J378" s="2"/>
      <c r="K378" s="2"/>
      <c r="L378" s="2"/>
      <c r="M378" s="2"/>
      <c r="N378" s="2"/>
    </row>
    <row r="379" spans="8:14" ht="15">
      <c r="H379" s="2"/>
      <c r="I379" s="2"/>
      <c r="J379" s="2"/>
      <c r="K379" s="2"/>
      <c r="L379" s="2"/>
      <c r="M379" s="2"/>
      <c r="N379" s="2"/>
    </row>
    <row r="380" spans="8:14" ht="15">
      <c r="H380" s="2"/>
      <c r="I380" s="2"/>
      <c r="J380" s="2"/>
      <c r="K380" s="2"/>
      <c r="L380" s="2"/>
      <c r="M380" s="2"/>
      <c r="N380" s="2"/>
    </row>
    <row r="381" spans="8:14" ht="15">
      <c r="H381" s="2"/>
      <c r="I381" s="2"/>
      <c r="J381" s="2"/>
      <c r="K381" s="2"/>
      <c r="L381" s="2"/>
      <c r="M381" s="2"/>
      <c r="N381" s="2"/>
    </row>
    <row r="382" spans="8:14" ht="15">
      <c r="H382" s="2"/>
      <c r="I382" s="2"/>
      <c r="J382" s="2"/>
      <c r="K382" s="2"/>
      <c r="L382" s="2"/>
      <c r="M382" s="2"/>
      <c r="N382" s="2"/>
    </row>
    <row r="383" spans="8:14" ht="15">
      <c r="H383" s="2"/>
      <c r="I383" s="2"/>
      <c r="J383" s="2"/>
      <c r="K383" s="2"/>
      <c r="L383" s="2"/>
      <c r="M383" s="2"/>
      <c r="N383" s="2"/>
    </row>
    <row r="384" spans="8:14" ht="15">
      <c r="H384" s="2"/>
      <c r="I384" s="2"/>
      <c r="J384" s="2"/>
      <c r="K384" s="2"/>
      <c r="L384" s="2"/>
      <c r="M384" s="2"/>
      <c r="N384" s="2"/>
    </row>
    <row r="385" spans="8:14" ht="15">
      <c r="H385" s="2"/>
      <c r="I385" s="2"/>
      <c r="J385" s="2"/>
      <c r="K385" s="2"/>
      <c r="L385" s="2"/>
      <c r="M385" s="2"/>
      <c r="N385" s="2"/>
    </row>
    <row r="386" spans="8:14" ht="15">
      <c r="H386" s="2"/>
      <c r="I386" s="2"/>
      <c r="J386" s="2"/>
      <c r="K386" s="2"/>
      <c r="L386" s="2"/>
      <c r="M386" s="2"/>
      <c r="N386" s="2"/>
    </row>
    <row r="387" spans="8:14" ht="15">
      <c r="H387" s="2"/>
      <c r="I387" s="2"/>
      <c r="J387" s="2"/>
      <c r="K387" s="2"/>
      <c r="L387" s="2"/>
      <c r="M387" s="2"/>
      <c r="N387" s="2"/>
    </row>
    <row r="388" spans="8:14" ht="15">
      <c r="H388" s="2"/>
      <c r="I388" s="2"/>
      <c r="J388" s="2"/>
      <c r="K388" s="2"/>
      <c r="L388" s="2"/>
      <c r="M388" s="2"/>
      <c r="N388" s="2"/>
    </row>
    <row r="389" spans="8:14" ht="15">
      <c r="H389" s="2"/>
      <c r="I389" s="2"/>
      <c r="J389" s="2"/>
      <c r="K389" s="2"/>
      <c r="L389" s="2"/>
      <c r="M389" s="2"/>
      <c r="N389" s="2"/>
    </row>
    <row r="390" spans="8:14" ht="15">
      <c r="H390" s="2"/>
      <c r="I390" s="2"/>
      <c r="J390" s="2"/>
      <c r="K390" s="2"/>
      <c r="L390" s="2"/>
      <c r="M390" s="2"/>
      <c r="N390" s="2"/>
    </row>
    <row r="391" spans="8:14" ht="15">
      <c r="H391" s="2"/>
      <c r="I391" s="2"/>
      <c r="J391" s="2"/>
      <c r="K391" s="2"/>
      <c r="L391" s="2"/>
      <c r="M391" s="2"/>
      <c r="N391" s="2"/>
    </row>
    <row r="392" spans="8:14" ht="15">
      <c r="H392" s="2"/>
      <c r="I392" s="2"/>
      <c r="J392" s="2"/>
      <c r="K392" s="2"/>
      <c r="L392" s="2"/>
      <c r="M392" s="2"/>
      <c r="N392" s="2"/>
    </row>
    <row r="393" spans="8:14" ht="15">
      <c r="H393" s="2"/>
      <c r="I393" s="2"/>
      <c r="J393" s="2"/>
      <c r="K393" s="2"/>
      <c r="L393" s="2"/>
      <c r="M393" s="2"/>
      <c r="N393" s="2"/>
    </row>
    <row r="394" spans="8:14" ht="15">
      <c r="H394" s="2"/>
      <c r="I394" s="2"/>
      <c r="J394" s="2"/>
      <c r="K394" s="2"/>
      <c r="L394" s="2"/>
      <c r="M394" s="2"/>
      <c r="N394" s="2"/>
    </row>
    <row r="395" spans="8:14" ht="15">
      <c r="H395" s="2"/>
      <c r="I395" s="2"/>
      <c r="J395" s="2"/>
      <c r="K395" s="2"/>
      <c r="L395" s="2"/>
      <c r="M395" s="2"/>
      <c r="N395" s="2"/>
    </row>
    <row r="396" spans="8:14" ht="15">
      <c r="H396" s="2"/>
      <c r="I396" s="2"/>
      <c r="J396" s="2"/>
      <c r="K396" s="2"/>
      <c r="L396" s="2"/>
      <c r="M396" s="2"/>
      <c r="N396" s="2"/>
    </row>
    <row r="397" spans="8:14" ht="15">
      <c r="H397" s="2"/>
      <c r="I397" s="2"/>
      <c r="J397" s="2"/>
      <c r="K397" s="2"/>
      <c r="L397" s="2"/>
      <c r="M397" s="2"/>
      <c r="N397" s="2"/>
    </row>
    <row r="398" spans="8:14" ht="15">
      <c r="H398" s="2"/>
      <c r="I398" s="2"/>
      <c r="J398" s="2"/>
      <c r="K398" s="2"/>
      <c r="L398" s="2"/>
      <c r="M398" s="2"/>
      <c r="N398" s="2"/>
    </row>
    <row r="399" spans="8:14" ht="15">
      <c r="H399" s="2"/>
      <c r="I399" s="2"/>
      <c r="J399" s="2"/>
      <c r="K399" s="2"/>
      <c r="L399" s="2"/>
      <c r="M399" s="2"/>
      <c r="N399" s="2"/>
    </row>
    <row r="400" spans="8:14" ht="15">
      <c r="H400" s="2"/>
      <c r="I400" s="2"/>
      <c r="J400" s="2"/>
      <c r="K400" s="2"/>
      <c r="L400" s="2"/>
      <c r="M400" s="2"/>
      <c r="N400" s="2"/>
    </row>
    <row r="401" spans="8:14" ht="15">
      <c r="H401" s="2"/>
      <c r="I401" s="2"/>
      <c r="J401" s="2"/>
      <c r="K401" s="2"/>
      <c r="L401" s="2"/>
      <c r="M401" s="2"/>
      <c r="N401" s="2"/>
    </row>
    <row r="402" spans="8:14" ht="15">
      <c r="H402" s="2"/>
      <c r="I402" s="2"/>
      <c r="J402" s="2"/>
      <c r="K402" s="2"/>
      <c r="L402" s="2"/>
      <c r="M402" s="2"/>
      <c r="N402" s="2"/>
    </row>
    <row r="403" spans="8:14" ht="15">
      <c r="H403" s="2"/>
      <c r="I403" s="2"/>
      <c r="J403" s="2"/>
      <c r="K403" s="2"/>
      <c r="L403" s="2"/>
      <c r="M403" s="2"/>
      <c r="N403" s="2"/>
    </row>
    <row r="404" spans="8:14" ht="15">
      <c r="H404" s="2"/>
      <c r="I404" s="2"/>
      <c r="J404" s="2"/>
      <c r="K404" s="2"/>
      <c r="L404" s="2"/>
      <c r="M404" s="2"/>
      <c r="N404" s="2"/>
    </row>
    <row r="405" spans="8:14" ht="15">
      <c r="H405" s="2"/>
      <c r="I405" s="2"/>
      <c r="J405" s="2"/>
      <c r="K405" s="2"/>
      <c r="L405" s="2"/>
      <c r="M405" s="2"/>
      <c r="N405" s="2"/>
    </row>
    <row r="406" spans="8:14" ht="15">
      <c r="H406" s="2"/>
      <c r="I406" s="2"/>
      <c r="J406" s="2"/>
      <c r="K406" s="2"/>
      <c r="L406" s="2"/>
      <c r="M406" s="2"/>
      <c r="N406" s="2"/>
    </row>
    <row r="407" spans="8:14" ht="15">
      <c r="H407" s="2"/>
      <c r="I407" s="2"/>
      <c r="J407" s="2"/>
      <c r="K407" s="2"/>
      <c r="L407" s="2"/>
      <c r="M407" s="2"/>
      <c r="N407" s="2"/>
    </row>
    <row r="408" spans="8:14" ht="15">
      <c r="H408" s="2"/>
      <c r="I408" s="2"/>
      <c r="J408" s="2"/>
      <c r="K408" s="2"/>
      <c r="L408" s="2"/>
      <c r="M408" s="2"/>
      <c r="N408" s="2"/>
    </row>
    <row r="409" spans="8:14" ht="15">
      <c r="H409" s="2"/>
      <c r="I409" s="2"/>
      <c r="J409" s="2"/>
      <c r="K409" s="2"/>
      <c r="L409" s="2"/>
      <c r="M409" s="2"/>
      <c r="N409" s="2"/>
    </row>
    <row r="410" spans="8:14" ht="15">
      <c r="H410" s="2"/>
      <c r="I410" s="2"/>
      <c r="J410" s="2"/>
      <c r="K410" s="2"/>
      <c r="L410" s="2"/>
      <c r="M410" s="2"/>
      <c r="N410" s="2"/>
    </row>
    <row r="411" spans="8:14" ht="15">
      <c r="H411" s="2"/>
      <c r="I411" s="2"/>
      <c r="J411" s="2"/>
      <c r="K411" s="2"/>
      <c r="L411" s="2"/>
      <c r="M411" s="2"/>
      <c r="N411" s="2"/>
    </row>
    <row r="412" spans="8:14" ht="15">
      <c r="H412" s="2"/>
      <c r="I412" s="2"/>
      <c r="J412" s="2"/>
      <c r="K412" s="2"/>
      <c r="L412" s="2"/>
      <c r="M412" s="2"/>
      <c r="N412" s="2"/>
    </row>
    <row r="413" spans="8:14" ht="15">
      <c r="H413" s="2"/>
      <c r="I413" s="2"/>
      <c r="J413" s="2"/>
      <c r="K413" s="2"/>
      <c r="L413" s="2"/>
      <c r="M413" s="2"/>
      <c r="N413" s="2"/>
    </row>
    <row r="414" spans="8:14" ht="15">
      <c r="H414" s="2"/>
      <c r="I414" s="2"/>
      <c r="J414" s="2"/>
      <c r="K414" s="2"/>
      <c r="L414" s="2"/>
      <c r="M414" s="2"/>
      <c r="N414" s="2"/>
    </row>
    <row r="415" spans="8:14" ht="15">
      <c r="H415" s="2"/>
      <c r="I415" s="2"/>
      <c r="J415" s="2"/>
      <c r="K415" s="2"/>
      <c r="L415" s="2"/>
      <c r="M415" s="2"/>
      <c r="N415" s="2"/>
    </row>
    <row r="416" spans="8:14" ht="15">
      <c r="H416" s="2"/>
      <c r="I416" s="2"/>
      <c r="J416" s="2"/>
      <c r="K416" s="2"/>
      <c r="L416" s="2"/>
      <c r="M416" s="2"/>
      <c r="N416" s="2"/>
    </row>
    <row r="417" spans="8:14" ht="15">
      <c r="H417" s="2"/>
      <c r="I417" s="2"/>
      <c r="J417" s="2"/>
      <c r="K417" s="2"/>
      <c r="L417" s="2"/>
      <c r="M417" s="2"/>
      <c r="N417" s="2"/>
    </row>
    <row r="418" spans="8:14" ht="15">
      <c r="H418" s="2"/>
      <c r="I418" s="2"/>
      <c r="J418" s="2"/>
      <c r="K418" s="2"/>
      <c r="L418" s="2"/>
      <c r="M418" s="2"/>
      <c r="N418" s="2"/>
    </row>
    <row r="419" spans="8:14" ht="15">
      <c r="H419" s="2"/>
      <c r="I419" s="2"/>
      <c r="J419" s="2"/>
      <c r="K419" s="2"/>
      <c r="L419" s="2"/>
      <c r="M419" s="2"/>
      <c r="N419" s="2"/>
    </row>
    <row r="420" spans="8:14" ht="15">
      <c r="H420" s="2"/>
      <c r="I420" s="2"/>
      <c r="J420" s="2"/>
      <c r="K420" s="2"/>
      <c r="L420" s="2"/>
      <c r="M420" s="2"/>
      <c r="N420" s="2"/>
    </row>
    <row r="421" spans="8:14" ht="15">
      <c r="H421" s="2"/>
      <c r="I421" s="2"/>
      <c r="J421" s="2"/>
      <c r="K421" s="2"/>
      <c r="L421" s="2"/>
      <c r="M421" s="2"/>
      <c r="N421" s="2"/>
    </row>
    <row r="422" spans="8:14" ht="15">
      <c r="H422" s="2"/>
      <c r="I422" s="2"/>
      <c r="J422" s="2"/>
      <c r="K422" s="2"/>
      <c r="L422" s="2"/>
      <c r="M422" s="2"/>
      <c r="N422" s="2"/>
    </row>
    <row r="423" spans="8:14" ht="15">
      <c r="H423" s="2"/>
      <c r="I423" s="2"/>
      <c r="J423" s="2"/>
      <c r="K423" s="2"/>
      <c r="L423" s="2"/>
      <c r="M423" s="2"/>
      <c r="N423" s="2"/>
    </row>
    <row r="424" spans="8:14" ht="15">
      <c r="H424" s="2"/>
      <c r="I424" s="2"/>
      <c r="J424" s="2"/>
      <c r="K424" s="2"/>
      <c r="L424" s="2"/>
      <c r="M424" s="2"/>
      <c r="N424" s="2"/>
    </row>
    <row r="425" spans="8:14" ht="15">
      <c r="H425" s="2"/>
      <c r="I425" s="2"/>
      <c r="J425" s="2"/>
      <c r="K425" s="2"/>
      <c r="L425" s="2"/>
      <c r="M425" s="2"/>
      <c r="N425" s="2"/>
    </row>
    <row r="426" spans="8:14" ht="15">
      <c r="H426" s="2"/>
      <c r="I426" s="2"/>
      <c r="J426" s="2"/>
      <c r="K426" s="2"/>
      <c r="L426" s="2"/>
      <c r="M426" s="2"/>
      <c r="N426" s="2"/>
    </row>
    <row r="427" spans="8:14" ht="15">
      <c r="H427" s="2"/>
      <c r="I427" s="2"/>
      <c r="J427" s="2"/>
      <c r="K427" s="2"/>
      <c r="L427" s="2"/>
      <c r="M427" s="2"/>
      <c r="N427" s="2"/>
    </row>
    <row r="428" spans="8:14" ht="15">
      <c r="H428" s="2"/>
      <c r="I428" s="2"/>
      <c r="J428" s="2"/>
      <c r="K428" s="2"/>
      <c r="L428" s="2"/>
      <c r="M428" s="2"/>
      <c r="N428" s="2"/>
    </row>
    <row r="429" spans="8:14" ht="15">
      <c r="H429" s="2"/>
      <c r="I429" s="2"/>
      <c r="J429" s="2"/>
      <c r="K429" s="2"/>
      <c r="L429" s="2"/>
      <c r="M429" s="2"/>
      <c r="N429" s="2"/>
    </row>
    <row r="430" spans="8:14" ht="15">
      <c r="H430" s="2"/>
      <c r="I430" s="2"/>
      <c r="J430" s="2"/>
      <c r="K430" s="2"/>
      <c r="L430" s="2"/>
      <c r="M430" s="2"/>
      <c r="N430" s="2"/>
    </row>
    <row r="431" spans="8:14" ht="15">
      <c r="H431" s="2"/>
      <c r="I431" s="2"/>
      <c r="J431" s="2"/>
      <c r="K431" s="2"/>
      <c r="L431" s="2"/>
      <c r="M431" s="2"/>
      <c r="N431" s="2"/>
    </row>
    <row r="432" spans="8:14" ht="15">
      <c r="H432" s="2"/>
      <c r="I432" s="2"/>
      <c r="J432" s="2"/>
      <c r="K432" s="2"/>
      <c r="L432" s="2"/>
      <c r="M432" s="2"/>
      <c r="N432" s="2"/>
    </row>
    <row r="433" spans="8:14" ht="15">
      <c r="H433" s="2"/>
      <c r="I433" s="2"/>
      <c r="J433" s="2"/>
      <c r="K433" s="2"/>
      <c r="L433" s="2"/>
      <c r="M433" s="2"/>
      <c r="N433" s="2"/>
    </row>
    <row r="434" spans="8:14" ht="15">
      <c r="H434" s="2"/>
      <c r="I434" s="2"/>
      <c r="J434" s="2"/>
      <c r="K434" s="2"/>
      <c r="L434" s="2"/>
      <c r="M434" s="2"/>
      <c r="N434" s="2"/>
    </row>
    <row r="435" spans="8:14" ht="15">
      <c r="H435" s="2"/>
      <c r="I435" s="2"/>
      <c r="J435" s="2"/>
      <c r="K435" s="2"/>
      <c r="L435" s="2"/>
      <c r="M435" s="2"/>
      <c r="N435" s="2"/>
    </row>
    <row r="436" spans="8:14" ht="15">
      <c r="H436" s="2"/>
      <c r="I436" s="2"/>
      <c r="J436" s="2"/>
      <c r="K436" s="2"/>
      <c r="L436" s="2"/>
      <c r="M436" s="2"/>
      <c r="N436" s="2"/>
    </row>
    <row r="437" spans="8:14" ht="15">
      <c r="H437" s="2"/>
      <c r="I437" s="2"/>
      <c r="J437" s="2"/>
      <c r="K437" s="2"/>
      <c r="L437" s="2"/>
      <c r="M437" s="2"/>
      <c r="N437" s="2"/>
    </row>
    <row r="438" spans="8:14" ht="15">
      <c r="H438" s="2"/>
      <c r="I438" s="2"/>
      <c r="J438" s="2"/>
      <c r="K438" s="2"/>
      <c r="L438" s="2"/>
      <c r="M438" s="2"/>
      <c r="N438" s="2"/>
    </row>
    <row r="439" spans="8:14" ht="15">
      <c r="H439" s="2"/>
      <c r="I439" s="2"/>
      <c r="J439" s="2"/>
      <c r="K439" s="2"/>
      <c r="L439" s="2"/>
      <c r="M439" s="2"/>
      <c r="N439" s="2"/>
    </row>
    <row r="440" spans="8:14" ht="15">
      <c r="H440" s="2"/>
      <c r="I440" s="2"/>
      <c r="J440" s="2"/>
      <c r="K440" s="2"/>
      <c r="L440" s="2"/>
      <c r="M440" s="2"/>
      <c r="N440" s="2"/>
    </row>
    <row r="441" spans="8:14" ht="15">
      <c r="H441" s="2"/>
      <c r="I441" s="2"/>
      <c r="J441" s="2"/>
      <c r="K441" s="2"/>
      <c r="L441" s="2"/>
      <c r="M441" s="2"/>
      <c r="N441" s="2"/>
    </row>
    <row r="442" spans="8:14" ht="15">
      <c r="H442" s="2"/>
      <c r="I442" s="2"/>
      <c r="J442" s="2"/>
      <c r="K442" s="2"/>
      <c r="L442" s="2"/>
      <c r="M442" s="2"/>
      <c r="N442" s="2"/>
    </row>
    <row r="443" spans="8:14" ht="15">
      <c r="H443" s="2"/>
      <c r="I443" s="2"/>
      <c r="J443" s="2"/>
      <c r="K443" s="2"/>
      <c r="L443" s="2"/>
      <c r="M443" s="2"/>
      <c r="N443" s="2"/>
    </row>
    <row r="444" spans="8:14" ht="15">
      <c r="H444" s="2"/>
      <c r="I444" s="2"/>
      <c r="J444" s="2"/>
      <c r="K444" s="2"/>
      <c r="L444" s="2"/>
      <c r="M444" s="2"/>
      <c r="N444" s="2"/>
    </row>
    <row r="445" spans="8:14" ht="15">
      <c r="H445" s="2"/>
      <c r="I445" s="2"/>
      <c r="J445" s="2"/>
      <c r="K445" s="2"/>
      <c r="L445" s="2"/>
      <c r="M445" s="2"/>
      <c r="N445" s="2"/>
    </row>
    <row r="446" spans="8:14" ht="15">
      <c r="H446" s="2"/>
      <c r="I446" s="2"/>
      <c r="J446" s="2"/>
      <c r="K446" s="2"/>
      <c r="L446" s="2"/>
      <c r="M446" s="2"/>
      <c r="N446" s="2"/>
    </row>
    <row r="447" spans="8:14" ht="15">
      <c r="H447" s="2"/>
      <c r="I447" s="2"/>
      <c r="J447" s="2"/>
      <c r="K447" s="2"/>
      <c r="L447" s="2"/>
      <c r="M447" s="2"/>
      <c r="N447" s="2"/>
    </row>
    <row r="448" spans="8:14" ht="15">
      <c r="H448" s="2"/>
      <c r="I448" s="2"/>
      <c r="J448" s="2"/>
      <c r="K448" s="2"/>
      <c r="L448" s="2"/>
      <c r="M448" s="2"/>
      <c r="N448" s="2"/>
    </row>
    <row r="449" spans="8:14" ht="15">
      <c r="H449" s="2"/>
      <c r="I449" s="2"/>
      <c r="J449" s="2"/>
      <c r="K449" s="2"/>
      <c r="L449" s="2"/>
      <c r="M449" s="2"/>
      <c r="N449" s="2"/>
    </row>
    <row r="450" spans="8:14" ht="15">
      <c r="H450" s="2"/>
      <c r="I450" s="2"/>
      <c r="J450" s="2"/>
      <c r="K450" s="2"/>
      <c r="L450" s="2"/>
      <c r="M450" s="2"/>
      <c r="N450" s="2"/>
    </row>
    <row r="451" spans="8:14" ht="15">
      <c r="H451" s="2"/>
      <c r="I451" s="2"/>
      <c r="J451" s="2"/>
      <c r="K451" s="2"/>
      <c r="L451" s="2"/>
      <c r="M451" s="2"/>
      <c r="N451" s="2"/>
    </row>
    <row r="452" spans="8:14" ht="15">
      <c r="H452" s="2"/>
      <c r="I452" s="2"/>
      <c r="J452" s="2"/>
      <c r="K452" s="2"/>
      <c r="L452" s="2"/>
      <c r="M452" s="2"/>
      <c r="N452" s="2"/>
    </row>
    <row r="453" spans="8:14" ht="15">
      <c r="H453" s="2"/>
      <c r="I453" s="2"/>
      <c r="J453" s="2"/>
      <c r="K453" s="2"/>
      <c r="L453" s="2"/>
      <c r="M453" s="2"/>
      <c r="N453" s="2"/>
    </row>
    <row r="454" spans="8:14" ht="15">
      <c r="H454" s="2"/>
      <c r="I454" s="2"/>
      <c r="J454" s="2"/>
      <c r="K454" s="2"/>
      <c r="L454" s="2"/>
      <c r="M454" s="2"/>
      <c r="N454" s="2"/>
    </row>
    <row r="455" spans="8:14" ht="15">
      <c r="H455" s="2"/>
      <c r="I455" s="2"/>
      <c r="J455" s="2"/>
      <c r="K455" s="2"/>
      <c r="L455" s="2"/>
      <c r="M455" s="2"/>
      <c r="N455" s="2"/>
    </row>
    <row r="456" spans="8:14" ht="15">
      <c r="H456" s="2"/>
      <c r="I456" s="2"/>
      <c r="J456" s="2"/>
      <c r="K456" s="2"/>
      <c r="L456" s="2"/>
      <c r="M456" s="2"/>
      <c r="N456" s="2"/>
    </row>
    <row r="457" spans="8:14" ht="15">
      <c r="H457" s="2"/>
      <c r="I457" s="2"/>
      <c r="J457" s="2"/>
      <c r="K457" s="2"/>
      <c r="L457" s="2"/>
      <c r="M457" s="2"/>
      <c r="N457" s="2"/>
    </row>
    <row r="458" spans="8:14" ht="15">
      <c r="H458" s="2"/>
      <c r="I458" s="2"/>
      <c r="J458" s="2"/>
      <c r="K458" s="2"/>
      <c r="L458" s="2"/>
      <c r="M458" s="2"/>
      <c r="N458" s="2"/>
    </row>
    <row r="459" spans="8:14" ht="15">
      <c r="H459" s="2"/>
      <c r="I459" s="2"/>
      <c r="J459" s="2"/>
      <c r="K459" s="2"/>
      <c r="L459" s="2"/>
      <c r="M459" s="2"/>
      <c r="N459" s="2"/>
    </row>
    <row r="460" spans="8:14" ht="15">
      <c r="H460" s="2"/>
      <c r="I460" s="2"/>
      <c r="J460" s="2"/>
      <c r="K460" s="2"/>
      <c r="L460" s="2"/>
      <c r="M460" s="2"/>
      <c r="N460" s="2"/>
    </row>
    <row r="461" spans="8:14" ht="15">
      <c r="H461" s="2"/>
      <c r="I461" s="2"/>
      <c r="J461" s="2"/>
      <c r="K461" s="2"/>
      <c r="L461" s="2"/>
      <c r="M461" s="2"/>
      <c r="N461" s="2"/>
    </row>
    <row r="462" spans="8:14" ht="15">
      <c r="H462" s="2"/>
      <c r="I462" s="2"/>
      <c r="J462" s="2"/>
      <c r="K462" s="2"/>
      <c r="L462" s="2"/>
      <c r="M462" s="2"/>
      <c r="N462" s="2"/>
    </row>
    <row r="463" spans="8:14" ht="15">
      <c r="H463" s="2"/>
      <c r="I463" s="2"/>
      <c r="J463" s="2"/>
      <c r="K463" s="2"/>
      <c r="L463" s="2"/>
      <c r="M463" s="2"/>
      <c r="N463" s="2"/>
    </row>
    <row r="464" spans="8:14" ht="15">
      <c r="H464" s="2"/>
      <c r="I464" s="2"/>
      <c r="J464" s="2"/>
      <c r="K464" s="2"/>
      <c r="L464" s="2"/>
      <c r="M464" s="2"/>
      <c r="N464" s="2"/>
    </row>
    <row r="465" spans="8:14" ht="15">
      <c r="H465" s="2"/>
      <c r="I465" s="2"/>
      <c r="J465" s="2"/>
      <c r="K465" s="2"/>
      <c r="L465" s="2"/>
      <c r="M465" s="2"/>
      <c r="N465" s="2"/>
    </row>
    <row r="466" spans="8:14" ht="15">
      <c r="H466" s="2"/>
      <c r="I466" s="2"/>
      <c r="J466" s="2"/>
      <c r="K466" s="2"/>
      <c r="L466" s="2"/>
      <c r="M466" s="2"/>
      <c r="N466" s="2"/>
    </row>
    <row r="467" spans="8:14" ht="15">
      <c r="H467" s="2"/>
      <c r="I467" s="2"/>
      <c r="J467" s="2"/>
      <c r="K467" s="2"/>
      <c r="L467" s="2"/>
      <c r="M467" s="2"/>
      <c r="N467" s="2"/>
    </row>
    <row r="468" spans="8:14" ht="15">
      <c r="H468" s="2"/>
      <c r="I468" s="2"/>
      <c r="J468" s="2"/>
      <c r="K468" s="2"/>
      <c r="L468" s="2"/>
      <c r="M468" s="2"/>
      <c r="N468" s="2"/>
    </row>
    <row r="469" spans="8:14" ht="15">
      <c r="H469" s="2"/>
      <c r="I469" s="2"/>
      <c r="J469" s="2"/>
      <c r="K469" s="2"/>
      <c r="L469" s="2"/>
      <c r="M469" s="2"/>
      <c r="N469" s="2"/>
    </row>
    <row r="470" spans="8:14" ht="15">
      <c r="H470" s="2"/>
      <c r="I470" s="2"/>
      <c r="J470" s="2"/>
      <c r="K470" s="2"/>
      <c r="L470" s="2"/>
      <c r="M470" s="2"/>
      <c r="N470" s="2"/>
    </row>
    <row r="471" spans="8:14" ht="15">
      <c r="H471" s="2"/>
      <c r="I471" s="2"/>
      <c r="J471" s="2"/>
      <c r="K471" s="2"/>
      <c r="L471" s="2"/>
      <c r="M471" s="2"/>
      <c r="N471" s="2"/>
    </row>
    <row r="472" spans="8:14" ht="15">
      <c r="H472" s="2"/>
      <c r="I472" s="2"/>
      <c r="J472" s="2"/>
      <c r="K472" s="2"/>
      <c r="L472" s="2"/>
      <c r="M472" s="2"/>
      <c r="N472" s="2"/>
    </row>
    <row r="473" spans="8:14" ht="15">
      <c r="H473" s="2"/>
      <c r="I473" s="2"/>
      <c r="J473" s="2"/>
      <c r="K473" s="2"/>
      <c r="L473" s="2"/>
      <c r="M473" s="2"/>
      <c r="N473" s="2"/>
    </row>
    <row r="474" spans="8:14" ht="15">
      <c r="H474" s="2"/>
      <c r="I474" s="2"/>
      <c r="J474" s="2"/>
      <c r="K474" s="2"/>
      <c r="L474" s="2"/>
      <c r="M474" s="2"/>
      <c r="N474" s="2"/>
    </row>
    <row r="475" spans="8:14" ht="15">
      <c r="H475" s="2"/>
      <c r="I475" s="2"/>
      <c r="J475" s="2"/>
      <c r="K475" s="2"/>
      <c r="L475" s="2"/>
      <c r="M475" s="2"/>
      <c r="N475" s="2"/>
    </row>
    <row r="476" spans="8:14" ht="15">
      <c r="H476" s="2"/>
      <c r="I476" s="2"/>
      <c r="J476" s="2"/>
      <c r="K476" s="2"/>
      <c r="L476" s="2"/>
      <c r="M476" s="2"/>
      <c r="N476" s="2"/>
    </row>
    <row r="477" spans="8:14" ht="15">
      <c r="H477" s="2"/>
      <c r="I477" s="2"/>
      <c r="J477" s="2"/>
      <c r="K477" s="2"/>
      <c r="L477" s="2"/>
      <c r="M477" s="2"/>
      <c r="N477" s="2"/>
    </row>
    <row r="478" spans="8:14" ht="15">
      <c r="H478" s="2"/>
      <c r="I478" s="2"/>
      <c r="J478" s="2"/>
      <c r="K478" s="2"/>
      <c r="L478" s="2"/>
      <c r="M478" s="2"/>
      <c r="N478" s="2"/>
    </row>
    <row r="479" spans="8:14" ht="15">
      <c r="H479" s="2"/>
      <c r="I479" s="2"/>
      <c r="J479" s="2"/>
      <c r="K479" s="2"/>
      <c r="L479" s="2"/>
      <c r="M479" s="2"/>
      <c r="N479" s="2"/>
    </row>
    <row r="480" spans="8:14" ht="15">
      <c r="H480" s="2"/>
      <c r="I480" s="2"/>
      <c r="J480" s="2"/>
      <c r="K480" s="2"/>
      <c r="L480" s="2"/>
      <c r="M480" s="2"/>
      <c r="N480" s="2"/>
    </row>
    <row r="481" spans="8:14" ht="15">
      <c r="H481" s="2"/>
      <c r="I481" s="2"/>
      <c r="J481" s="2"/>
      <c r="K481" s="2"/>
      <c r="L481" s="2"/>
      <c r="M481" s="2"/>
      <c r="N481" s="2"/>
    </row>
    <row r="482" spans="8:14" ht="15">
      <c r="H482" s="2"/>
      <c r="I482" s="2"/>
      <c r="J482" s="2"/>
      <c r="K482" s="2"/>
      <c r="L482" s="2"/>
      <c r="M482" s="2"/>
      <c r="N482" s="2"/>
    </row>
    <row r="483" spans="8:14" ht="15">
      <c r="H483" s="2"/>
      <c r="I483" s="2"/>
      <c r="J483" s="2"/>
      <c r="K483" s="2"/>
      <c r="L483" s="2"/>
      <c r="M483" s="2"/>
      <c r="N483" s="2"/>
    </row>
    <row r="484" spans="8:14" ht="15">
      <c r="H484" s="2"/>
      <c r="I484" s="2"/>
      <c r="J484" s="2"/>
      <c r="K484" s="2"/>
      <c r="L484" s="2"/>
      <c r="M484" s="2"/>
      <c r="N484" s="2"/>
    </row>
    <row r="485" spans="8:14" ht="15">
      <c r="H485" s="2"/>
      <c r="I485" s="2"/>
      <c r="J485" s="2"/>
      <c r="K485" s="2"/>
      <c r="L485" s="2"/>
      <c r="M485" s="2"/>
      <c r="N485" s="2"/>
    </row>
    <row r="486" spans="8:14" ht="15">
      <c r="H486" s="2"/>
      <c r="I486" s="2"/>
      <c r="J486" s="2"/>
      <c r="K486" s="2"/>
      <c r="L486" s="2"/>
      <c r="M486" s="2"/>
      <c r="N486" s="2"/>
    </row>
    <row r="487" spans="8:14" ht="15">
      <c r="H487" s="2"/>
      <c r="I487" s="2"/>
      <c r="J487" s="2"/>
      <c r="K487" s="2"/>
      <c r="L487" s="2"/>
      <c r="M487" s="2"/>
      <c r="N487" s="2"/>
    </row>
    <row r="488" spans="8:14" ht="15">
      <c r="H488" s="2"/>
      <c r="I488" s="2"/>
      <c r="J488" s="2"/>
      <c r="K488" s="2"/>
      <c r="L488" s="2"/>
      <c r="M488" s="2"/>
      <c r="N488" s="2"/>
    </row>
    <row r="489" spans="8:14" ht="15">
      <c r="H489" s="2"/>
      <c r="I489" s="2"/>
      <c r="J489" s="2"/>
      <c r="K489" s="2"/>
      <c r="L489" s="2"/>
      <c r="M489" s="2"/>
      <c r="N489" s="2"/>
    </row>
    <row r="490" spans="8:14" ht="15">
      <c r="H490" s="2"/>
      <c r="I490" s="2"/>
      <c r="J490" s="2"/>
      <c r="K490" s="2"/>
      <c r="L490" s="2"/>
      <c r="M490" s="2"/>
      <c r="N490" s="2"/>
    </row>
    <row r="491" spans="8:14" ht="15">
      <c r="H491" s="2"/>
      <c r="I491" s="2"/>
      <c r="J491" s="2"/>
      <c r="K491" s="2"/>
      <c r="L491" s="2"/>
      <c r="M491" s="2"/>
      <c r="N491" s="2"/>
    </row>
    <row r="492" spans="8:14" ht="15">
      <c r="H492" s="2"/>
      <c r="I492" s="2"/>
      <c r="J492" s="2"/>
      <c r="K492" s="2"/>
      <c r="L492" s="2"/>
      <c r="M492" s="2"/>
      <c r="N492" s="2"/>
    </row>
    <row r="493" spans="8:14" ht="15">
      <c r="H493" s="2"/>
      <c r="I493" s="2"/>
      <c r="J493" s="2"/>
      <c r="K493" s="2"/>
      <c r="L493" s="2"/>
      <c r="M493" s="2"/>
      <c r="N493" s="2"/>
    </row>
    <row r="494" spans="8:14" ht="15">
      <c r="H494" s="2"/>
      <c r="I494" s="2"/>
      <c r="J494" s="2"/>
      <c r="K494" s="2"/>
      <c r="L494" s="2"/>
      <c r="M494" s="2"/>
      <c r="N494" s="2"/>
    </row>
    <row r="495" spans="8:14" ht="15">
      <c r="H495" s="2"/>
      <c r="I495" s="2"/>
      <c r="J495" s="2"/>
      <c r="K495" s="2"/>
      <c r="L495" s="2"/>
      <c r="M495" s="2"/>
      <c r="N495" s="2"/>
    </row>
    <row r="496" spans="8:14" ht="15">
      <c r="H496" s="2"/>
      <c r="I496" s="2"/>
      <c r="J496" s="2"/>
      <c r="K496" s="2"/>
      <c r="L496" s="2"/>
      <c r="M496" s="2"/>
      <c r="N496" s="2"/>
    </row>
    <row r="497" spans="8:14" ht="15">
      <c r="H497" s="2"/>
      <c r="I497" s="2"/>
      <c r="J497" s="2"/>
      <c r="K497" s="2"/>
      <c r="L497" s="2"/>
      <c r="M497" s="2"/>
      <c r="N497" s="2"/>
    </row>
    <row r="498" spans="8:14" ht="15">
      <c r="H498" s="2"/>
      <c r="I498" s="2"/>
      <c r="J498" s="2"/>
      <c r="K498" s="2"/>
      <c r="L498" s="2"/>
      <c r="M498" s="2"/>
      <c r="N498" s="2"/>
    </row>
    <row r="499" spans="8:14" ht="15">
      <c r="H499" s="2"/>
      <c r="I499" s="2"/>
      <c r="J499" s="2"/>
      <c r="K499" s="2"/>
      <c r="L499" s="2"/>
      <c r="M499" s="2"/>
      <c r="N499" s="2"/>
    </row>
    <row r="500" spans="8:14" ht="15">
      <c r="H500" s="2"/>
      <c r="I500" s="2"/>
      <c r="J500" s="2"/>
      <c r="K500" s="2"/>
      <c r="L500" s="2"/>
      <c r="M500" s="2"/>
      <c r="N500" s="2"/>
    </row>
    <row r="501" spans="8:14" ht="15">
      <c r="H501" s="2"/>
      <c r="I501" s="2"/>
      <c r="J501" s="2"/>
      <c r="K501" s="2"/>
      <c r="L501" s="2"/>
      <c r="M501" s="2"/>
      <c r="N501" s="2"/>
    </row>
    <row r="502" spans="8:14" ht="15">
      <c r="H502" s="2"/>
      <c r="I502" s="2"/>
      <c r="J502" s="2"/>
      <c r="K502" s="2"/>
      <c r="L502" s="2"/>
      <c r="M502" s="2"/>
      <c r="N502" s="2"/>
    </row>
    <row r="503" spans="8:14" ht="15">
      <c r="H503" s="2"/>
      <c r="I503" s="2"/>
      <c r="J503" s="2"/>
      <c r="K503" s="2"/>
      <c r="L503" s="2"/>
      <c r="M503" s="2"/>
      <c r="N503" s="2"/>
    </row>
    <row r="504" spans="8:14" ht="15">
      <c r="H504" s="2"/>
      <c r="I504" s="2"/>
      <c r="J504" s="2"/>
      <c r="K504" s="2"/>
      <c r="L504" s="2"/>
      <c r="M504" s="2"/>
      <c r="N504" s="2"/>
    </row>
    <row r="505" spans="8:14" ht="15">
      <c r="H505" s="2"/>
      <c r="I505" s="2"/>
      <c r="J505" s="2"/>
      <c r="K505" s="2"/>
      <c r="L505" s="2"/>
      <c r="M505" s="2"/>
      <c r="N505" s="2"/>
    </row>
    <row r="506" spans="8:14" ht="15">
      <c r="H506" s="2"/>
      <c r="I506" s="2"/>
      <c r="J506" s="2"/>
      <c r="K506" s="2"/>
      <c r="L506" s="2"/>
      <c r="M506" s="2"/>
      <c r="N506" s="2"/>
    </row>
    <row r="507" spans="8:14" ht="15">
      <c r="H507" s="2"/>
      <c r="I507" s="2"/>
      <c r="J507" s="2"/>
      <c r="K507" s="2"/>
      <c r="L507" s="2"/>
      <c r="M507" s="2"/>
      <c r="N507" s="2"/>
    </row>
    <row r="508" spans="8:14" ht="15">
      <c r="H508" s="2"/>
      <c r="I508" s="2"/>
      <c r="J508" s="2"/>
      <c r="K508" s="2"/>
      <c r="L508" s="2"/>
      <c r="M508" s="2"/>
      <c r="N508" s="2"/>
    </row>
    <row r="509" spans="8:14" ht="15">
      <c r="H509" s="2"/>
      <c r="I509" s="2"/>
      <c r="J509" s="2"/>
      <c r="K509" s="2"/>
      <c r="L509" s="2"/>
      <c r="M509" s="2"/>
      <c r="N509" s="2"/>
    </row>
    <row r="510" spans="8:14" ht="15">
      <c r="H510" s="2"/>
      <c r="I510" s="2"/>
      <c r="J510" s="2"/>
      <c r="K510" s="2"/>
      <c r="L510" s="2"/>
      <c r="M510" s="2"/>
      <c r="N510" s="2"/>
    </row>
    <row r="511" spans="8:14" ht="15">
      <c r="H511" s="2"/>
      <c r="I511" s="2"/>
      <c r="J511" s="2"/>
      <c r="K511" s="2"/>
      <c r="L511" s="2"/>
      <c r="M511" s="2"/>
      <c r="N511" s="2"/>
    </row>
    <row r="512" spans="8:14" ht="15">
      <c r="H512" s="2"/>
      <c r="I512" s="2"/>
      <c r="J512" s="2"/>
      <c r="K512" s="2"/>
      <c r="L512" s="2"/>
      <c r="M512" s="2"/>
      <c r="N512" s="2"/>
    </row>
    <row r="513" spans="8:14" ht="15">
      <c r="H513" s="2"/>
      <c r="I513" s="2"/>
      <c r="J513" s="2"/>
      <c r="K513" s="2"/>
      <c r="L513" s="2"/>
      <c r="M513" s="2"/>
      <c r="N513" s="2"/>
    </row>
    <row r="514" spans="8:14" ht="15">
      <c r="H514" s="2"/>
      <c r="I514" s="2"/>
      <c r="J514" s="2"/>
      <c r="K514" s="2"/>
      <c r="L514" s="2"/>
      <c r="M514" s="2"/>
      <c r="N514" s="2"/>
    </row>
    <row r="515" spans="8:14" ht="15">
      <c r="H515" s="2"/>
      <c r="I515" s="2"/>
      <c r="J515" s="2"/>
      <c r="K515" s="2"/>
      <c r="L515" s="2"/>
      <c r="M515" s="2"/>
      <c r="N515" s="2"/>
    </row>
    <row r="516" spans="8:14" ht="15">
      <c r="H516" s="2"/>
      <c r="I516" s="2"/>
      <c r="J516" s="2"/>
      <c r="K516" s="2"/>
      <c r="L516" s="2"/>
      <c r="M516" s="2"/>
      <c r="N516" s="2"/>
    </row>
    <row r="517" spans="8:14" ht="15">
      <c r="H517" s="2"/>
      <c r="I517" s="2"/>
      <c r="J517" s="2"/>
      <c r="K517" s="2"/>
      <c r="L517" s="2"/>
      <c r="M517" s="2"/>
      <c r="N517" s="2"/>
    </row>
    <row r="518" spans="8:14" ht="15">
      <c r="H518" s="2"/>
      <c r="I518" s="2"/>
      <c r="J518" s="2"/>
      <c r="K518" s="2"/>
      <c r="L518" s="2"/>
      <c r="M518" s="2"/>
      <c r="N518" s="2"/>
    </row>
    <row r="519" spans="8:14" ht="15">
      <c r="H519" s="2"/>
      <c r="I519" s="2"/>
      <c r="J519" s="2"/>
      <c r="K519" s="2"/>
      <c r="L519" s="2"/>
      <c r="M519" s="2"/>
      <c r="N519" s="2"/>
    </row>
    <row r="520" spans="8:14" ht="15">
      <c r="H520" s="2"/>
      <c r="I520" s="2"/>
      <c r="J520" s="2"/>
      <c r="K520" s="2"/>
      <c r="L520" s="2"/>
      <c r="M520" s="2"/>
      <c r="N520" s="2"/>
    </row>
    <row r="521" spans="8:14" ht="15">
      <c r="H521" s="2"/>
      <c r="I521" s="2"/>
      <c r="J521" s="2"/>
      <c r="K521" s="2"/>
      <c r="L521" s="2"/>
      <c r="M521" s="2"/>
      <c r="N521" s="2"/>
    </row>
    <row r="522" spans="8:14" ht="15">
      <c r="H522" s="2"/>
      <c r="I522" s="2"/>
      <c r="J522" s="2"/>
      <c r="K522" s="2"/>
      <c r="L522" s="2"/>
      <c r="M522" s="2"/>
      <c r="N522" s="2"/>
    </row>
    <row r="523" spans="8:14" ht="15">
      <c r="H523" s="2"/>
      <c r="I523" s="2"/>
      <c r="J523" s="2"/>
      <c r="K523" s="2"/>
      <c r="L523" s="2"/>
      <c r="M523" s="2"/>
      <c r="N523" s="2"/>
    </row>
    <row r="524" spans="8:14" ht="15">
      <c r="H524" s="2"/>
      <c r="I524" s="2"/>
      <c r="J524" s="2"/>
      <c r="K524" s="2"/>
      <c r="L524" s="2"/>
      <c r="M524" s="2"/>
      <c r="N524" s="2"/>
    </row>
    <row r="525" spans="8:14" ht="15">
      <c r="H525" s="2"/>
      <c r="I525" s="2"/>
      <c r="J525" s="2"/>
      <c r="K525" s="2"/>
      <c r="L525" s="2"/>
      <c r="M525" s="2"/>
      <c r="N525" s="2"/>
    </row>
    <row r="526" spans="8:14" ht="15">
      <c r="H526" s="2"/>
      <c r="I526" s="2"/>
      <c r="J526" s="2"/>
      <c r="K526" s="2"/>
      <c r="L526" s="2"/>
      <c r="M526" s="2"/>
      <c r="N526" s="2"/>
    </row>
    <row r="527" spans="8:14" ht="15">
      <c r="H527" s="2"/>
      <c r="I527" s="2"/>
      <c r="J527" s="2"/>
      <c r="K527" s="2"/>
      <c r="L527" s="2"/>
      <c r="M527" s="2"/>
      <c r="N527" s="2"/>
    </row>
    <row r="528" spans="8:14" ht="15">
      <c r="H528" s="2"/>
      <c r="I528" s="2"/>
      <c r="J528" s="2"/>
      <c r="K528" s="2"/>
      <c r="L528" s="2"/>
      <c r="M528" s="2"/>
      <c r="N528" s="2"/>
    </row>
    <row r="529" spans="8:14" ht="15">
      <c r="H529" s="2"/>
      <c r="I529" s="2"/>
      <c r="J529" s="2"/>
      <c r="K529" s="2"/>
      <c r="L529" s="2"/>
      <c r="M529" s="2"/>
      <c r="N529" s="2"/>
    </row>
    <row r="530" spans="8:14" ht="15">
      <c r="H530" s="2"/>
      <c r="I530" s="2"/>
      <c r="J530" s="2"/>
      <c r="K530" s="2"/>
      <c r="L530" s="2"/>
      <c r="M530" s="2"/>
      <c r="N530" s="2"/>
    </row>
    <row r="531" spans="8:14" ht="15">
      <c r="H531" s="2"/>
      <c r="I531" s="2"/>
      <c r="J531" s="2"/>
      <c r="K531" s="2"/>
      <c r="L531" s="2"/>
      <c r="M531" s="2"/>
      <c r="N531" s="2"/>
    </row>
    <row r="532" spans="8:14" ht="15">
      <c r="H532" s="2"/>
      <c r="I532" s="2"/>
      <c r="J532" s="2"/>
      <c r="K532" s="2"/>
      <c r="L532" s="2"/>
      <c r="M532" s="2"/>
      <c r="N532" s="2"/>
    </row>
    <row r="533" spans="8:14" ht="15">
      <c r="H533" s="2"/>
      <c r="I533" s="2"/>
      <c r="J533" s="2"/>
      <c r="K533" s="2"/>
      <c r="L533" s="2"/>
      <c r="M533" s="2"/>
      <c r="N533" s="2"/>
    </row>
    <row r="534" spans="8:14" ht="15">
      <c r="H534" s="2"/>
      <c r="I534" s="2"/>
      <c r="J534" s="2"/>
      <c r="K534" s="2"/>
      <c r="L534" s="2"/>
      <c r="M534" s="2"/>
      <c r="N534" s="2"/>
    </row>
    <row r="535" spans="8:14" ht="15">
      <c r="H535" s="2"/>
      <c r="I535" s="2"/>
      <c r="J535" s="2"/>
      <c r="K535" s="2"/>
      <c r="L535" s="2"/>
      <c r="M535" s="2"/>
      <c r="N535" s="2"/>
    </row>
    <row r="536" spans="8:14" ht="15">
      <c r="H536" s="2"/>
      <c r="I536" s="2"/>
      <c r="J536" s="2"/>
      <c r="K536" s="2"/>
      <c r="L536" s="2"/>
      <c r="M536" s="2"/>
      <c r="N536" s="2"/>
    </row>
    <row r="537" spans="8:14" ht="15">
      <c r="H537" s="2"/>
      <c r="I537" s="2"/>
      <c r="J537" s="2"/>
      <c r="K537" s="2"/>
      <c r="L537" s="2"/>
      <c r="M537" s="2"/>
      <c r="N537" s="2"/>
    </row>
    <row r="538" spans="8:14" ht="15">
      <c r="H538" s="2"/>
      <c r="I538" s="2"/>
      <c r="J538" s="2"/>
      <c r="K538" s="2"/>
      <c r="L538" s="2"/>
      <c r="M538" s="2"/>
      <c r="N538" s="2"/>
    </row>
    <row r="539" spans="8:14" ht="15">
      <c r="H539" s="2"/>
      <c r="I539" s="2"/>
      <c r="J539" s="2"/>
      <c r="K539" s="2"/>
      <c r="L539" s="2"/>
      <c r="M539" s="2"/>
      <c r="N539" s="2"/>
    </row>
    <row r="540" spans="8:14" ht="15">
      <c r="H540" s="2"/>
      <c r="I540" s="2"/>
      <c r="J540" s="2"/>
      <c r="K540" s="2"/>
      <c r="L540" s="2"/>
      <c r="M540" s="2"/>
      <c r="N540" s="2"/>
    </row>
    <row r="541" spans="8:14" ht="15">
      <c r="H541" s="2"/>
      <c r="I541" s="2"/>
      <c r="J541" s="2"/>
      <c r="K541" s="2"/>
      <c r="L541" s="2"/>
      <c r="M541" s="2"/>
      <c r="N541" s="2"/>
    </row>
    <row r="542" spans="8:14" ht="15">
      <c r="H542" s="2"/>
      <c r="I542" s="2"/>
      <c r="J542" s="2"/>
      <c r="K542" s="2"/>
      <c r="L542" s="2"/>
      <c r="M542" s="2"/>
      <c r="N542" s="2"/>
    </row>
    <row r="543" spans="8:14" ht="15">
      <c r="H543" s="2"/>
      <c r="I543" s="2"/>
      <c r="J543" s="2"/>
      <c r="K543" s="2"/>
      <c r="L543" s="2"/>
      <c r="M543" s="2"/>
      <c r="N543" s="2"/>
    </row>
    <row r="544" spans="8:14" ht="15">
      <c r="H544" s="2"/>
      <c r="I544" s="2"/>
      <c r="J544" s="2"/>
      <c r="K544" s="2"/>
      <c r="L544" s="2"/>
      <c r="M544" s="2"/>
      <c r="N544" s="2"/>
    </row>
    <row r="545" spans="8:14" ht="15">
      <c r="H545" s="2"/>
      <c r="I545" s="2"/>
      <c r="J545" s="2"/>
      <c r="K545" s="2"/>
      <c r="L545" s="2"/>
      <c r="M545" s="2"/>
      <c r="N545" s="2"/>
    </row>
    <row r="546" spans="8:14" ht="15">
      <c r="H546" s="2"/>
      <c r="I546" s="2"/>
      <c r="J546" s="2"/>
      <c r="K546" s="2"/>
      <c r="L546" s="2"/>
      <c r="M546" s="2"/>
      <c r="N546" s="2"/>
    </row>
    <row r="547" spans="8:14" ht="15">
      <c r="H547" s="2"/>
      <c r="I547" s="2"/>
      <c r="J547" s="2"/>
      <c r="K547" s="2"/>
      <c r="L547" s="2"/>
      <c r="M547" s="2"/>
      <c r="N547" s="2"/>
    </row>
    <row r="548" spans="8:14" ht="15">
      <c r="H548" s="2"/>
      <c r="I548" s="2"/>
      <c r="J548" s="2"/>
      <c r="K548" s="2"/>
      <c r="L548" s="2"/>
      <c r="M548" s="2"/>
      <c r="N548" s="2"/>
    </row>
    <row r="549" spans="8:14" ht="15">
      <c r="H549" s="2"/>
      <c r="I549" s="2"/>
      <c r="J549" s="2"/>
      <c r="K549" s="2"/>
      <c r="L549" s="2"/>
      <c r="M549" s="2"/>
      <c r="N549" s="2"/>
    </row>
    <row r="550" spans="8:14" ht="15">
      <c r="H550" s="2"/>
      <c r="I550" s="2"/>
      <c r="J550" s="2"/>
      <c r="K550" s="2"/>
      <c r="L550" s="2"/>
      <c r="M550" s="2"/>
      <c r="N550" s="2"/>
    </row>
    <row r="551" spans="8:14" ht="15">
      <c r="H551" s="2"/>
      <c r="I551" s="2"/>
      <c r="J551" s="2"/>
      <c r="K551" s="2"/>
      <c r="L551" s="2"/>
      <c r="M551" s="2"/>
      <c r="N551" s="2"/>
    </row>
    <row r="552" spans="8:14" ht="15">
      <c r="H552" s="2"/>
      <c r="I552" s="2"/>
      <c r="J552" s="2"/>
      <c r="K552" s="2"/>
      <c r="L552" s="2"/>
      <c r="M552" s="2"/>
      <c r="N552" s="2"/>
    </row>
    <row r="553" spans="8:14" ht="15">
      <c r="H553" s="2"/>
      <c r="I553" s="2"/>
      <c r="J553" s="2"/>
      <c r="K553" s="2"/>
      <c r="L553" s="2"/>
      <c r="M553" s="2"/>
      <c r="N553" s="2"/>
    </row>
    <row r="554" spans="8:14" ht="15">
      <c r="H554" s="2"/>
      <c r="I554" s="2"/>
      <c r="J554" s="2"/>
      <c r="K554" s="2"/>
      <c r="L554" s="2"/>
      <c r="M554" s="2"/>
      <c r="N554" s="2"/>
    </row>
    <row r="555" spans="8:14" ht="15">
      <c r="H555" s="2"/>
      <c r="I555" s="2"/>
      <c r="J555" s="2"/>
      <c r="K555" s="2"/>
      <c r="L555" s="2"/>
      <c r="M555" s="2"/>
      <c r="N555" s="2"/>
    </row>
    <row r="556" spans="8:14" ht="15">
      <c r="H556" s="2"/>
      <c r="I556" s="2"/>
      <c r="J556" s="2"/>
      <c r="K556" s="2"/>
      <c r="L556" s="2"/>
      <c r="M556" s="2"/>
      <c r="N556" s="2"/>
    </row>
    <row r="557" spans="8:14" ht="15">
      <c r="H557" s="2"/>
      <c r="I557" s="2"/>
      <c r="J557" s="2"/>
      <c r="K557" s="2"/>
      <c r="L557" s="2"/>
      <c r="M557" s="2"/>
      <c r="N557" s="2"/>
    </row>
    <row r="558" spans="8:14" ht="15">
      <c r="H558" s="2"/>
      <c r="I558" s="2"/>
      <c r="J558" s="2"/>
      <c r="K558" s="2"/>
      <c r="L558" s="2"/>
      <c r="M558" s="2"/>
      <c r="N558" s="2"/>
    </row>
    <row r="559" spans="8:14" ht="15">
      <c r="H559" s="2"/>
      <c r="I559" s="2"/>
      <c r="J559" s="2"/>
      <c r="K559" s="2"/>
      <c r="L559" s="2"/>
      <c r="M559" s="2"/>
      <c r="N559" s="2"/>
    </row>
    <row r="560" spans="8:14" ht="15">
      <c r="H560" s="2"/>
      <c r="I560" s="2"/>
      <c r="J560" s="2"/>
      <c r="K560" s="2"/>
      <c r="L560" s="2"/>
      <c r="M560" s="2"/>
      <c r="N560" s="2"/>
    </row>
    <row r="561" spans="8:14" ht="15">
      <c r="H561" s="2"/>
      <c r="I561" s="2"/>
      <c r="J561" s="2"/>
      <c r="K561" s="2"/>
      <c r="L561" s="2"/>
      <c r="M561" s="2"/>
      <c r="N561" s="2"/>
    </row>
    <row r="562" spans="8:14" ht="15">
      <c r="H562" s="2"/>
      <c r="I562" s="2"/>
      <c r="J562" s="2"/>
      <c r="K562" s="2"/>
      <c r="L562" s="2"/>
      <c r="M562" s="2"/>
      <c r="N562" s="2"/>
    </row>
    <row r="563" spans="8:14" ht="15">
      <c r="H563" s="2"/>
      <c r="I563" s="2"/>
      <c r="J563" s="2"/>
      <c r="K563" s="2"/>
      <c r="L563" s="2"/>
      <c r="M563" s="2"/>
      <c r="N563" s="2"/>
    </row>
    <row r="564" spans="8:14" ht="15">
      <c r="H564" s="2"/>
      <c r="I564" s="2"/>
      <c r="J564" s="2"/>
      <c r="K564" s="2"/>
      <c r="L564" s="2"/>
      <c r="M564" s="2"/>
      <c r="N564" s="2"/>
    </row>
    <row r="565" spans="8:14" ht="15">
      <c r="H565" s="2"/>
      <c r="I565" s="2"/>
      <c r="J565" s="2"/>
      <c r="K565" s="2"/>
      <c r="L565" s="2"/>
      <c r="M565" s="2"/>
      <c r="N565" s="2"/>
    </row>
    <row r="566" spans="8:14" ht="15">
      <c r="H566" s="2"/>
      <c r="I566" s="2"/>
      <c r="J566" s="2"/>
      <c r="K566" s="2"/>
      <c r="L566" s="2"/>
      <c r="M566" s="2"/>
      <c r="N566" s="2"/>
    </row>
    <row r="567" spans="8:14" ht="15">
      <c r="H567" s="2"/>
      <c r="I567" s="2"/>
      <c r="J567" s="2"/>
      <c r="K567" s="2"/>
      <c r="L567" s="2"/>
      <c r="M567" s="2"/>
      <c r="N567" s="2"/>
    </row>
    <row r="568" spans="8:14" ht="15">
      <c r="H568" s="2"/>
      <c r="I568" s="2"/>
      <c r="J568" s="2"/>
      <c r="K568" s="2"/>
      <c r="L568" s="2"/>
      <c r="M568" s="2"/>
      <c r="N568" s="2"/>
    </row>
    <row r="569" spans="8:14" ht="15">
      <c r="H569" s="2"/>
      <c r="I569" s="2"/>
      <c r="J569" s="2"/>
      <c r="K569" s="2"/>
      <c r="L569" s="2"/>
      <c r="M569" s="2"/>
      <c r="N569" s="2"/>
    </row>
    <row r="570" spans="8:14" ht="15">
      <c r="H570" s="2"/>
      <c r="I570" s="2"/>
      <c r="J570" s="2"/>
      <c r="K570" s="2"/>
      <c r="L570" s="2"/>
      <c r="M570" s="2"/>
      <c r="N570" s="2"/>
    </row>
    <row r="571" spans="8:14" ht="15">
      <c r="H571" s="2"/>
      <c r="I571" s="2"/>
      <c r="J571" s="2"/>
      <c r="K571" s="2"/>
      <c r="L571" s="2"/>
      <c r="M571" s="2"/>
      <c r="N571" s="2"/>
    </row>
    <row r="572" spans="8:14" ht="15">
      <c r="H572" s="2"/>
      <c r="I572" s="2"/>
      <c r="J572" s="2"/>
      <c r="K572" s="2"/>
      <c r="L572" s="2"/>
      <c r="M572" s="2"/>
      <c r="N572" s="2"/>
    </row>
    <row r="573" spans="8:14" ht="15">
      <c r="H573" s="2"/>
      <c r="I573" s="2"/>
      <c r="J573" s="2"/>
      <c r="K573" s="2"/>
      <c r="L573" s="2"/>
      <c r="M573" s="2"/>
      <c r="N573" s="2"/>
    </row>
    <row r="574" spans="8:14" ht="15">
      <c r="H574" s="2"/>
      <c r="I574" s="2"/>
      <c r="J574" s="2"/>
      <c r="K574" s="2"/>
      <c r="L574" s="2"/>
      <c r="M574" s="2"/>
      <c r="N574" s="2"/>
    </row>
    <row r="575" spans="8:14" ht="15">
      <c r="H575" s="2"/>
      <c r="I575" s="2"/>
      <c r="J575" s="2"/>
      <c r="K575" s="2"/>
      <c r="L575" s="2"/>
      <c r="M575" s="2"/>
      <c r="N575" s="2"/>
    </row>
    <row r="576" spans="8:14" ht="15">
      <c r="H576" s="2"/>
      <c r="I576" s="2"/>
      <c r="J576" s="2"/>
      <c r="K576" s="2"/>
      <c r="L576" s="2"/>
      <c r="M576" s="2"/>
      <c r="N576" s="2"/>
    </row>
    <row r="577" spans="8:14" ht="15">
      <c r="H577" s="2"/>
      <c r="I577" s="2"/>
      <c r="J577" s="2"/>
      <c r="K577" s="2"/>
      <c r="L577" s="2"/>
      <c r="M577" s="2"/>
      <c r="N577" s="2"/>
    </row>
    <row r="578" spans="8:14" ht="15">
      <c r="H578" s="2"/>
      <c r="I578" s="2"/>
      <c r="J578" s="2"/>
      <c r="K578" s="2"/>
      <c r="L578" s="2"/>
      <c r="M578" s="2"/>
      <c r="N578" s="2"/>
    </row>
    <row r="579" spans="8:14" ht="15">
      <c r="H579" s="2"/>
      <c r="I579" s="2"/>
      <c r="J579" s="2"/>
      <c r="K579" s="2"/>
      <c r="L579" s="2"/>
      <c r="M579" s="2"/>
      <c r="N579" s="2"/>
    </row>
    <row r="580" spans="8:14" ht="15">
      <c r="H580" s="2"/>
      <c r="I580" s="2"/>
      <c r="J580" s="2"/>
      <c r="K580" s="2"/>
      <c r="L580" s="2"/>
      <c r="M580" s="2"/>
      <c r="N580" s="2"/>
    </row>
    <row r="581" spans="8:14" ht="15">
      <c r="H581" s="2"/>
      <c r="I581" s="2"/>
      <c r="J581" s="2"/>
      <c r="K581" s="2"/>
      <c r="L581" s="2"/>
      <c r="M581" s="2"/>
      <c r="N581" s="2"/>
    </row>
    <row r="582" spans="8:14" ht="15">
      <c r="H582" s="2"/>
      <c r="I582" s="2"/>
      <c r="J582" s="2"/>
      <c r="K582" s="2"/>
      <c r="L582" s="2"/>
      <c r="M582" s="2"/>
      <c r="N582" s="2"/>
    </row>
    <row r="583" spans="8:14" ht="15">
      <c r="H583" s="2"/>
      <c r="I583" s="2"/>
      <c r="J583" s="2"/>
      <c r="K583" s="2"/>
      <c r="L583" s="2"/>
      <c r="M583" s="2"/>
      <c r="N583" s="2"/>
    </row>
    <row r="584" spans="8:14" ht="15">
      <c r="H584" s="2"/>
      <c r="I584" s="2"/>
      <c r="J584" s="2"/>
      <c r="K584" s="2"/>
      <c r="L584" s="2"/>
      <c r="M584" s="2"/>
      <c r="N584" s="2"/>
    </row>
    <row r="585" spans="8:14" ht="15">
      <c r="H585" s="2"/>
      <c r="I585" s="2"/>
      <c r="J585" s="2"/>
      <c r="K585" s="2"/>
      <c r="L585" s="2"/>
      <c r="M585" s="2"/>
      <c r="N585" s="2"/>
    </row>
    <row r="586" spans="8:14" ht="15">
      <c r="H586" s="2"/>
      <c r="I586" s="2"/>
      <c r="J586" s="2"/>
      <c r="K586" s="2"/>
      <c r="L586" s="2"/>
      <c r="M586" s="2"/>
      <c r="N586" s="2"/>
    </row>
    <row r="587" spans="8:14" ht="15">
      <c r="H587" s="2"/>
      <c r="I587" s="2"/>
      <c r="J587" s="2"/>
      <c r="K587" s="2"/>
      <c r="L587" s="2"/>
      <c r="M587" s="2"/>
      <c r="N587" s="2"/>
    </row>
    <row r="588" spans="8:14" ht="15">
      <c r="H588" s="2"/>
      <c r="I588" s="2"/>
      <c r="J588" s="2"/>
      <c r="K588" s="2"/>
      <c r="L588" s="2"/>
      <c r="M588" s="2"/>
      <c r="N588" s="2"/>
    </row>
    <row r="589" spans="8:14" ht="15">
      <c r="H589" s="2"/>
      <c r="I589" s="2"/>
      <c r="J589" s="2"/>
      <c r="K589" s="2"/>
      <c r="L589" s="2"/>
      <c r="M589" s="2"/>
      <c r="N589" s="2"/>
    </row>
    <row r="590" spans="8:14" ht="15">
      <c r="H590" s="2"/>
      <c r="I590" s="2"/>
      <c r="J590" s="2"/>
      <c r="K590" s="2"/>
      <c r="L590" s="2"/>
      <c r="M590" s="2"/>
      <c r="N590" s="2"/>
    </row>
    <row r="591" spans="8:14" ht="15">
      <c r="H591" s="2"/>
      <c r="I591" s="2"/>
      <c r="J591" s="2"/>
      <c r="K591" s="2"/>
      <c r="L591" s="2"/>
      <c r="M591" s="2"/>
      <c r="N591" s="2"/>
    </row>
    <row r="592" spans="8:14" ht="15">
      <c r="H592" s="2"/>
      <c r="I592" s="2"/>
      <c r="J592" s="2"/>
      <c r="K592" s="2"/>
      <c r="L592" s="2"/>
      <c r="M592" s="2"/>
      <c r="N592" s="2"/>
    </row>
    <row r="593" spans="8:14" ht="15">
      <c r="H593" s="2"/>
      <c r="I593" s="2"/>
      <c r="J593" s="2"/>
      <c r="K593" s="2"/>
      <c r="L593" s="2"/>
      <c r="M593" s="2"/>
      <c r="N593" s="2"/>
    </row>
    <row r="594" spans="8:14" ht="15">
      <c r="H594" s="2"/>
      <c r="I594" s="2"/>
      <c r="J594" s="2"/>
      <c r="K594" s="2"/>
      <c r="L594" s="2"/>
      <c r="M594" s="2"/>
      <c r="N594" s="2"/>
    </row>
    <row r="595" spans="8:14" ht="15">
      <c r="H595" s="2"/>
      <c r="I595" s="2"/>
      <c r="J595" s="2"/>
      <c r="K595" s="2"/>
      <c r="L595" s="2"/>
      <c r="M595" s="2"/>
      <c r="N595" s="2"/>
    </row>
    <row r="596" spans="8:14" ht="15">
      <c r="H596" s="2"/>
      <c r="I596" s="2"/>
      <c r="J596" s="2"/>
      <c r="K596" s="2"/>
      <c r="L596" s="2"/>
      <c r="M596" s="2"/>
      <c r="N596" s="2"/>
    </row>
    <row r="597" spans="8:14" ht="15">
      <c r="H597" s="2"/>
      <c r="I597" s="2"/>
      <c r="J597" s="2"/>
      <c r="K597" s="2"/>
      <c r="L597" s="2"/>
      <c r="M597" s="2"/>
      <c r="N597" s="2"/>
    </row>
    <row r="598" spans="8:14" ht="15">
      <c r="H598" s="2"/>
      <c r="I598" s="2"/>
      <c r="J598" s="2"/>
      <c r="K598" s="2"/>
      <c r="L598" s="2"/>
      <c r="M598" s="2"/>
      <c r="N598" s="2"/>
    </row>
    <row r="599" spans="8:14" ht="15">
      <c r="H599" s="2"/>
      <c r="I599" s="2"/>
      <c r="J599" s="2"/>
      <c r="K599" s="2"/>
      <c r="L599" s="2"/>
      <c r="M599" s="2"/>
      <c r="N599" s="2"/>
    </row>
    <row r="600" spans="8:14" ht="15">
      <c r="H600" s="2"/>
      <c r="I600" s="2"/>
      <c r="J600" s="2"/>
      <c r="K600" s="2"/>
      <c r="L600" s="2"/>
      <c r="M600" s="2"/>
      <c r="N600" s="2"/>
    </row>
    <row r="601" spans="8:14" ht="15">
      <c r="H601" s="2"/>
      <c r="I601" s="2"/>
      <c r="J601" s="2"/>
      <c r="K601" s="2"/>
      <c r="L601" s="2"/>
      <c r="M601" s="2"/>
      <c r="N601" s="2"/>
    </row>
    <row r="602" spans="8:14" ht="15">
      <c r="H602" s="2"/>
      <c r="I602" s="2"/>
      <c r="J602" s="2"/>
      <c r="K602" s="2"/>
      <c r="L602" s="2"/>
      <c r="M602" s="2"/>
      <c r="N602" s="2"/>
    </row>
    <row r="603" spans="8:14" ht="15">
      <c r="H603" s="2"/>
      <c r="I603" s="2"/>
      <c r="J603" s="2"/>
      <c r="K603" s="2"/>
      <c r="L603" s="2"/>
      <c r="M603" s="2"/>
      <c r="N603" s="2"/>
    </row>
    <row r="604" spans="8:14" ht="15">
      <c r="H604" s="2"/>
      <c r="I604" s="2"/>
      <c r="J604" s="2"/>
      <c r="K604" s="2"/>
      <c r="L604" s="2"/>
      <c r="M604" s="2"/>
      <c r="N604" s="2"/>
    </row>
    <row r="605" spans="8:14" ht="15">
      <c r="H605" s="2"/>
      <c r="I605" s="2"/>
      <c r="J605" s="2"/>
      <c r="K605" s="2"/>
      <c r="L605" s="2"/>
      <c r="M605" s="2"/>
      <c r="N605" s="2"/>
    </row>
    <row r="606" spans="8:14" ht="15">
      <c r="H606" s="2"/>
      <c r="I606" s="2"/>
      <c r="J606" s="2"/>
      <c r="K606" s="2"/>
      <c r="L606" s="2"/>
      <c r="M606" s="2"/>
      <c r="N606" s="2"/>
    </row>
  </sheetData>
  <sheetProtection/>
  <mergeCells count="6">
    <mergeCell ref="H138:I138"/>
    <mergeCell ref="J138:K138"/>
    <mergeCell ref="L138:N138"/>
    <mergeCell ref="H6:I6"/>
    <mergeCell ref="J6:K6"/>
    <mergeCell ref="L6:N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H. Cochrane</dc:creator>
  <cp:keywords/>
  <dc:description/>
  <cp:lastModifiedBy>fjcochra</cp:lastModifiedBy>
  <dcterms:created xsi:type="dcterms:W3CDTF">2010-04-30T20:21:18Z</dcterms:created>
  <dcterms:modified xsi:type="dcterms:W3CDTF">2010-11-01T12:56:41Z</dcterms:modified>
  <cp:category/>
  <cp:version/>
  <cp:contentType/>
  <cp:contentStatus/>
</cp:coreProperties>
</file>