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4900" activeTab="0"/>
  </bookViews>
  <sheets>
    <sheet name="Contest_2013" sheetId="1" r:id="rId1"/>
    <sheet name="Sheet2" sheetId="2" r:id="rId2"/>
    <sheet name="Sheet3" sheetId="3" r:id="rId3"/>
  </sheets>
  <definedNames>
    <definedName name="_xlnm.Print_Area" localSheetId="0">'Contest_2013'!$A$1:$W$150</definedName>
  </definedNames>
  <calcPr fullCalcOnLoad="1"/>
</workbook>
</file>

<file path=xl/sharedStrings.xml><?xml version="1.0" encoding="utf-8"?>
<sst xmlns="http://schemas.openxmlformats.org/spreadsheetml/2006/main" count="544" uniqueCount="158">
  <si>
    <t xml:space="preserve">   </t>
  </si>
  <si>
    <t xml:space="preserve">                </t>
  </si>
  <si>
    <t xml:space="preserve">        </t>
  </si>
  <si>
    <t>Speed</t>
  </si>
  <si>
    <t>Distance</t>
  </si>
  <si>
    <t>Points</t>
  </si>
  <si>
    <t xml:space="preserve">ID </t>
  </si>
  <si>
    <t xml:space="preserve">Name            </t>
  </si>
  <si>
    <t xml:space="preserve">Glider  </t>
  </si>
  <si>
    <t>Hndcp</t>
  </si>
  <si>
    <t>Actual</t>
  </si>
  <si>
    <t xml:space="preserve">Macys, Robert       </t>
  </si>
  <si>
    <t xml:space="preserve">Akerley, Mark       </t>
  </si>
  <si>
    <t xml:space="preserve">Kilian, Herb        </t>
  </si>
  <si>
    <t>Task</t>
  </si>
  <si>
    <t>Ridenour, Neal</t>
  </si>
  <si>
    <t>Time</t>
  </si>
  <si>
    <t>Hr</t>
  </si>
  <si>
    <t>Min</t>
  </si>
  <si>
    <t>Sec</t>
  </si>
  <si>
    <t xml:space="preserve">Distance points are 600+ dist/longer finisher dist + 25 airport bonus, but no more than 1000. </t>
  </si>
  <si>
    <t>Hcp</t>
  </si>
  <si>
    <t>DeRosa, John</t>
  </si>
  <si>
    <t>CUMULATIVE SCORES</t>
  </si>
  <si>
    <t>Spitz, Bob</t>
  </si>
  <si>
    <t>Score</t>
  </si>
  <si>
    <t>#flights</t>
  </si>
  <si>
    <t>Konrath, Ray</t>
  </si>
  <si>
    <t>Norton, Robert</t>
  </si>
  <si>
    <t>Weck, Geoff</t>
  </si>
  <si>
    <t>Molidor III, Gerry</t>
  </si>
  <si>
    <t>Ratajewski, Dariusz</t>
  </si>
  <si>
    <t>Declared</t>
  </si>
  <si>
    <t xml:space="preserve">Note: points are based on distance/(time+20 minutes) as per 2012 rules,  and include a 10% bonus for declared task. </t>
  </si>
  <si>
    <t>Hcp Speed</t>
  </si>
  <si>
    <t>with 20 min</t>
  </si>
  <si>
    <t>Dist</t>
  </si>
  <si>
    <t>Complete</t>
  </si>
  <si>
    <t>Task?</t>
  </si>
  <si>
    <t xml:space="preserve">Calculation </t>
  </si>
  <si>
    <t>Details</t>
  </si>
  <si>
    <t>Shakman, Michael</t>
  </si>
  <si>
    <t>and task</t>
  </si>
  <si>
    <t>penalty</t>
  </si>
  <si>
    <t>remarks</t>
  </si>
  <si>
    <t>Elsen, Hubert</t>
  </si>
  <si>
    <t>Ziebinski, Jacek</t>
  </si>
  <si>
    <t>Ridenor, Ron</t>
  </si>
  <si>
    <t>#1000</t>
  </si>
  <si>
    <t>J7</t>
  </si>
  <si>
    <t>Weck, Logan</t>
  </si>
  <si>
    <t>Hopkins, Jim</t>
  </si>
  <si>
    <t>SH</t>
  </si>
  <si>
    <t>Morinec, John</t>
  </si>
  <si>
    <t>Kroesch, Don</t>
  </si>
  <si>
    <t>Galowich, Dave</t>
  </si>
  <si>
    <t>Borycki, Marek</t>
  </si>
  <si>
    <t>Palmer, Greg</t>
  </si>
  <si>
    <t>Eisenbeiss, Duane</t>
  </si>
  <si>
    <t>Mn</t>
  </si>
  <si>
    <t>Kilo Bravo</t>
  </si>
  <si>
    <t>Kraus, Mike</t>
  </si>
  <si>
    <t>Slack, Jon</t>
  </si>
  <si>
    <t>NISC Day #1</t>
  </si>
  <si>
    <t>NISC Day #6</t>
  </si>
  <si>
    <t>NISC Day #7</t>
  </si>
  <si>
    <t>NISC Day #8</t>
  </si>
  <si>
    <t>NISC Day #9</t>
  </si>
  <si>
    <t>NISC Day #10</t>
  </si>
  <si>
    <t>2016 NISC Scoresheet</t>
  </si>
  <si>
    <t>NA</t>
  </si>
  <si>
    <t>Kilian, Herb</t>
  </si>
  <si>
    <t>LS-8</t>
  </si>
  <si>
    <t>UC</t>
  </si>
  <si>
    <t>ASW-24B</t>
  </si>
  <si>
    <t>65,21,92,23,71,18,82,26,76,13</t>
  </si>
  <si>
    <t>DE</t>
  </si>
  <si>
    <t>PW5</t>
  </si>
  <si>
    <t>42,71,43,2,92,23</t>
  </si>
  <si>
    <t>TP penalty</t>
  </si>
  <si>
    <t>65,21,92,23,71,18,82,26,13</t>
  </si>
  <si>
    <t>Ratjewksi, Darius</t>
  </si>
  <si>
    <t>7,9,36,46,70,20,76,13</t>
  </si>
  <si>
    <t>5V</t>
  </si>
  <si>
    <t>Akerley, Mark</t>
  </si>
  <si>
    <t>ASW-27</t>
  </si>
  <si>
    <t>20,74</t>
  </si>
  <si>
    <t>26,70,78,21</t>
  </si>
  <si>
    <t>26,74,78,51,65</t>
  </si>
  <si>
    <t>Start Penalty</t>
  </si>
  <si>
    <t>No fix in start cylinder</t>
  </si>
  <si>
    <t>No Finish</t>
  </si>
  <si>
    <t>&gt;200' below min finish alt.</t>
  </si>
  <si>
    <t>21,76,83,65</t>
  </si>
  <si>
    <t>Duo</t>
  </si>
  <si>
    <t>Dercksen, Remy</t>
  </si>
  <si>
    <t>ASW24</t>
  </si>
  <si>
    <t>65,51,21,65,20,19,83,76,65,52,83</t>
  </si>
  <si>
    <t>FP</t>
  </si>
  <si>
    <t>97' below 1500 MSL</t>
  </si>
  <si>
    <t>36,90,2</t>
  </si>
  <si>
    <t>LS-8-15</t>
  </si>
  <si>
    <t>65,18,91,46,78,37,58</t>
  </si>
  <si>
    <t>Discus CS</t>
  </si>
  <si>
    <t>21,65,13,76,52,83,1,65</t>
  </si>
  <si>
    <t>Comment</t>
  </si>
  <si>
    <t>JZ</t>
  </si>
  <si>
    <t>TW</t>
  </si>
  <si>
    <t>DUO</t>
  </si>
  <si>
    <t>36,9,2,20,19,83,52,76,13</t>
  </si>
  <si>
    <t>PIC 20</t>
  </si>
  <si>
    <t>LS8-18</t>
  </si>
  <si>
    <t>ASG-29-18</t>
  </si>
  <si>
    <t>63,37,76</t>
  </si>
  <si>
    <t>11,26,21</t>
  </si>
  <si>
    <t>F2</t>
  </si>
  <si>
    <t>Grillo, Don</t>
  </si>
  <si>
    <t>Shakman, Mike</t>
  </si>
  <si>
    <t>LAK-17-18</t>
  </si>
  <si>
    <t>33,35,7,71</t>
  </si>
  <si>
    <t>ASW-24</t>
  </si>
  <si>
    <t>EG</t>
  </si>
  <si>
    <t>ASW-28</t>
  </si>
  <si>
    <t>63,54,26,65,76</t>
  </si>
  <si>
    <t>DK</t>
  </si>
  <si>
    <t>LAK-17BFES</t>
  </si>
  <si>
    <t>26,37,65</t>
  </si>
  <si>
    <t>76,45,1,26</t>
  </si>
  <si>
    <t>AB</t>
  </si>
  <si>
    <t>83,76,65</t>
  </si>
  <si>
    <t>AY</t>
  </si>
  <si>
    <t>Remy Dercksen</t>
  </si>
  <si>
    <t>58,70,65,1,83,52</t>
  </si>
  <si>
    <t>LS8-15</t>
  </si>
  <si>
    <t>58,70,76,63</t>
  </si>
  <si>
    <t>54,11,31,83</t>
  </si>
  <si>
    <t>Day 1</t>
  </si>
  <si>
    <t>Day 2</t>
  </si>
  <si>
    <t>Day 3</t>
  </si>
  <si>
    <t>Day 4</t>
  </si>
  <si>
    <t>Day 5</t>
  </si>
  <si>
    <t>Hubert, Elsen</t>
  </si>
  <si>
    <t>54,26,1,11,76</t>
  </si>
  <si>
    <t>2LO</t>
  </si>
  <si>
    <t>94,71</t>
  </si>
  <si>
    <t>8,94,40,7-71-73</t>
  </si>
  <si>
    <t>F</t>
  </si>
  <si>
    <t>DG303</t>
  </si>
  <si>
    <t>94,7,71</t>
  </si>
  <si>
    <t>Landl, Karl</t>
  </si>
  <si>
    <t>LAK17-18</t>
  </si>
  <si>
    <t>67,40,22</t>
  </si>
  <si>
    <t>AS</t>
  </si>
  <si>
    <t>PIK- 20D</t>
  </si>
  <si>
    <t>2C</t>
  </si>
  <si>
    <t>Silverman, Art</t>
  </si>
  <si>
    <t>PIK-20D</t>
  </si>
  <si>
    <t>22,7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</si>
</sst>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F800]dddd\,\ mmmm\ dd\,\ yyyy"/>
    <numFmt numFmtId="171" formatCode="[$-409]mmmm\ d\,\ yyyy;@"/>
    <numFmt numFmtId="172" formatCode="[$-409]d\-mmm;@"/>
    <numFmt numFmtId="173" formatCode="0.000"/>
    <numFmt numFmtId="174" formatCode="m/d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Fill="1" applyAlignment="1">
      <alignment horizontal="left"/>
    </xf>
    <xf numFmtId="168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1" fontId="0" fillId="0" borderId="0" xfId="0" applyNumberFormat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168" fontId="4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168" fontId="41" fillId="0" borderId="0" xfId="0" applyNumberFormat="1" applyFont="1" applyAlignment="1">
      <alignment/>
    </xf>
    <xf numFmtId="2" fontId="41" fillId="0" borderId="0" xfId="0" applyNumberFormat="1" applyFont="1" applyAlignment="1">
      <alignment horizontal="left"/>
    </xf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0" fontId="41" fillId="0" borderId="0" xfId="0" applyFont="1" applyAlignment="1">
      <alignment/>
    </xf>
    <xf numFmtId="168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4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0" xfId="0" applyFont="1" applyAlignment="1">
      <alignment horizontal="left" wrapText="1"/>
    </xf>
    <xf numFmtId="16" fontId="0" fillId="0" borderId="10" xfId="0" applyNumberForma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right" vertical="top"/>
    </xf>
    <xf numFmtId="168" fontId="0" fillId="0" borderId="0" xfId="0" applyNumberFormat="1" applyAlignment="1">
      <alignment vertical="top"/>
    </xf>
    <xf numFmtId="2" fontId="0" fillId="0" borderId="0" xfId="0" applyNumberFormat="1" applyAlignment="1">
      <alignment horizontal="left" vertical="top"/>
    </xf>
    <xf numFmtId="168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8"/>
  <sheetViews>
    <sheetView tabSelected="1" zoomScale="125" zoomScaleNormal="125" workbookViewId="0" topLeftCell="A48">
      <selection activeCell="D63" sqref="D63"/>
    </sheetView>
  </sheetViews>
  <sheetFormatPr defaultColWidth="8.8515625" defaultRowHeight="15"/>
  <cols>
    <col min="1" max="1" width="7.28125" style="0" customWidth="1"/>
    <col min="2" max="2" width="5.140625" style="0" customWidth="1"/>
    <col min="3" max="3" width="5.00390625" style="0" customWidth="1"/>
    <col min="4" max="4" width="15.28125" style="0" customWidth="1"/>
    <col min="5" max="5" width="9.00390625" style="0" customWidth="1"/>
    <col min="6" max="6" width="7.140625" style="0" customWidth="1"/>
    <col min="7" max="7" width="6.8515625" style="0" customWidth="1"/>
    <col min="8" max="8" width="4.7109375" style="0" customWidth="1"/>
    <col min="9" max="9" width="6.00390625" style="0" customWidth="1"/>
    <col min="10" max="10" width="6.28125" style="0" customWidth="1"/>
    <col min="11" max="11" width="5.8515625" style="0" customWidth="1"/>
    <col min="12" max="12" width="2.8515625" style="0" customWidth="1"/>
    <col min="13" max="13" width="4.140625" style="0" customWidth="1"/>
    <col min="14" max="14" width="3.28125" style="0" customWidth="1"/>
    <col min="15" max="15" width="11.140625" style="84" customWidth="1"/>
    <col min="16" max="16" width="7.8515625" style="0" customWidth="1"/>
    <col min="17" max="17" width="6.8515625" style="0" customWidth="1"/>
    <col min="18" max="18" width="5.28125" style="0" customWidth="1"/>
    <col min="19" max="19" width="9.140625" style="0" customWidth="1"/>
    <col min="20" max="20" width="4.7109375" style="0" customWidth="1"/>
    <col min="21" max="21" width="6.140625" style="0" customWidth="1"/>
    <col min="22" max="22" width="10.421875" style="0" customWidth="1"/>
  </cols>
  <sheetData>
    <row r="1" ht="18">
      <c r="E1" s="1" t="s">
        <v>69</v>
      </c>
    </row>
    <row r="2" ht="18">
      <c r="A2" s="1"/>
    </row>
    <row r="3" spans="1:19" ht="13.5">
      <c r="A3" t="s">
        <v>33</v>
      </c>
      <c r="P3" t="s">
        <v>25</v>
      </c>
      <c r="Q3" t="s">
        <v>39</v>
      </c>
      <c r="S3" t="s">
        <v>40</v>
      </c>
    </row>
    <row r="4" ht="13.5">
      <c r="A4" t="s">
        <v>20</v>
      </c>
    </row>
    <row r="5" ht="13.5">
      <c r="S5" t="s">
        <v>34</v>
      </c>
    </row>
    <row r="6" spans="1:20" ht="13.5">
      <c r="A6" t="s">
        <v>63</v>
      </c>
      <c r="B6" t="s">
        <v>70</v>
      </c>
      <c r="C6" t="s">
        <v>0</v>
      </c>
      <c r="D6" t="s">
        <v>1</v>
      </c>
      <c r="E6" t="s">
        <v>2</v>
      </c>
      <c r="F6" t="s">
        <v>14</v>
      </c>
      <c r="H6" s="119" t="s">
        <v>3</v>
      </c>
      <c r="I6" s="119"/>
      <c r="J6" s="119" t="s">
        <v>4</v>
      </c>
      <c r="K6" s="119"/>
      <c r="L6" s="119" t="s">
        <v>16</v>
      </c>
      <c r="M6" s="119"/>
      <c r="N6" s="119"/>
      <c r="P6" t="s">
        <v>37</v>
      </c>
      <c r="Q6" t="s">
        <v>3</v>
      </c>
      <c r="R6" t="s">
        <v>36</v>
      </c>
      <c r="S6" t="s">
        <v>35</v>
      </c>
      <c r="T6" t="s">
        <v>59</v>
      </c>
    </row>
    <row r="7" spans="1:22" ht="13.5">
      <c r="A7" s="6"/>
      <c r="B7" s="6" t="s">
        <v>5</v>
      </c>
      <c r="C7" s="6" t="s">
        <v>6</v>
      </c>
      <c r="D7" s="6" t="s">
        <v>7</v>
      </c>
      <c r="E7" s="6" t="s">
        <v>8</v>
      </c>
      <c r="F7" s="6" t="s">
        <v>32</v>
      </c>
      <c r="G7" s="6" t="s">
        <v>21</v>
      </c>
      <c r="H7" s="6" t="s">
        <v>21</v>
      </c>
      <c r="I7" s="6" t="s">
        <v>10</v>
      </c>
      <c r="J7" s="6" t="s">
        <v>9</v>
      </c>
      <c r="K7" s="6" t="s">
        <v>10</v>
      </c>
      <c r="L7" s="6" t="s">
        <v>17</v>
      </c>
      <c r="M7" s="6" t="s">
        <v>18</v>
      </c>
      <c r="N7" s="6" t="s">
        <v>19</v>
      </c>
      <c r="O7" s="85" t="s">
        <v>14</v>
      </c>
      <c r="P7" s="6" t="s">
        <v>38</v>
      </c>
      <c r="Q7" s="6" t="s">
        <v>5</v>
      </c>
      <c r="R7" s="6" t="s">
        <v>5</v>
      </c>
      <c r="S7" s="6" t="s">
        <v>42</v>
      </c>
      <c r="T7" s="6" t="s">
        <v>16</v>
      </c>
      <c r="U7" s="6" t="s">
        <v>43</v>
      </c>
      <c r="V7" s="6" t="s">
        <v>44</v>
      </c>
    </row>
    <row r="8" spans="2:20" ht="13.5">
      <c r="B8" s="3"/>
      <c r="C8" s="2"/>
      <c r="F8" s="55"/>
      <c r="G8" s="53"/>
      <c r="H8" s="4"/>
      <c r="I8" s="4"/>
      <c r="J8" s="4"/>
      <c r="K8" s="4"/>
      <c r="L8" s="2"/>
      <c r="M8" s="2"/>
      <c r="N8" s="2"/>
      <c r="P8" s="2"/>
      <c r="Q8" s="5"/>
      <c r="R8" s="5"/>
      <c r="S8" s="4"/>
      <c r="T8" s="4"/>
    </row>
    <row r="9" spans="1:20" ht="13.5">
      <c r="A9" s="24">
        <v>42511</v>
      </c>
      <c r="B9" t="s">
        <v>136</v>
      </c>
      <c r="C9" t="s">
        <v>0</v>
      </c>
      <c r="D9" t="s">
        <v>1</v>
      </c>
      <c r="E9" t="s">
        <v>2</v>
      </c>
      <c r="F9" t="s">
        <v>14</v>
      </c>
      <c r="H9" s="119" t="s">
        <v>3</v>
      </c>
      <c r="I9" s="119"/>
      <c r="J9" s="119" t="s">
        <v>4</v>
      </c>
      <c r="K9" s="119"/>
      <c r="L9" s="119" t="s">
        <v>16</v>
      </c>
      <c r="M9" s="119"/>
      <c r="N9" s="119"/>
      <c r="P9" t="s">
        <v>37</v>
      </c>
      <c r="Q9" t="s">
        <v>3</v>
      </c>
      <c r="R9" t="s">
        <v>36</v>
      </c>
      <c r="S9" t="s">
        <v>35</v>
      </c>
      <c r="T9" t="s">
        <v>59</v>
      </c>
    </row>
    <row r="10" spans="2:22" ht="13.5">
      <c r="B10" s="6" t="s">
        <v>5</v>
      </c>
      <c r="C10" s="6" t="s">
        <v>6</v>
      </c>
      <c r="D10" s="6" t="s">
        <v>7</v>
      </c>
      <c r="E10" s="6" t="s">
        <v>8</v>
      </c>
      <c r="F10" s="6" t="s">
        <v>32</v>
      </c>
      <c r="G10" s="6" t="s">
        <v>21</v>
      </c>
      <c r="H10" s="6" t="s">
        <v>21</v>
      </c>
      <c r="I10" s="6" t="s">
        <v>10</v>
      </c>
      <c r="J10" s="6" t="s">
        <v>9</v>
      </c>
      <c r="K10" s="6" t="s">
        <v>10</v>
      </c>
      <c r="L10" s="6" t="s">
        <v>17</v>
      </c>
      <c r="M10" s="6" t="s">
        <v>18</v>
      </c>
      <c r="N10" s="6" t="s">
        <v>19</v>
      </c>
      <c r="O10" s="85" t="s">
        <v>14</v>
      </c>
      <c r="P10" s="6" t="s">
        <v>38</v>
      </c>
      <c r="Q10" s="6" t="s">
        <v>5</v>
      </c>
      <c r="R10" s="6" t="s">
        <v>5</v>
      </c>
      <c r="S10" s="6" t="s">
        <v>42</v>
      </c>
      <c r="T10" s="6" t="s">
        <v>16</v>
      </c>
      <c r="U10" s="6" t="s">
        <v>43</v>
      </c>
      <c r="V10" s="6" t="s">
        <v>44</v>
      </c>
    </row>
    <row r="11" spans="1:22" ht="27.75">
      <c r="A11" s="24"/>
      <c r="B11" s="3">
        <f>MAX(R11,P11*Q11)-U11</f>
        <v>1000</v>
      </c>
      <c r="C11" s="2" t="s">
        <v>49</v>
      </c>
      <c r="D11" t="s">
        <v>71</v>
      </c>
      <c r="E11" s="52" t="s">
        <v>72</v>
      </c>
      <c r="F11" s="54">
        <v>0</v>
      </c>
      <c r="G11" s="56">
        <v>0.915</v>
      </c>
      <c r="H11" s="70">
        <f>+G11*I11</f>
        <v>55.61112915407855</v>
      </c>
      <c r="I11" s="70">
        <f>+K11/(L11+M11/60+N11/3600)</f>
        <v>60.77719033232628</v>
      </c>
      <c r="J11" s="70">
        <f>+G11*K11</f>
        <v>245.43045000000004</v>
      </c>
      <c r="K11" s="70">
        <v>268.23</v>
      </c>
      <c r="L11" s="52">
        <v>4</v>
      </c>
      <c r="M11" s="52">
        <v>24</v>
      </c>
      <c r="N11" s="52">
        <v>48</v>
      </c>
      <c r="O11" s="94" t="s">
        <v>82</v>
      </c>
      <c r="P11" s="52">
        <v>1</v>
      </c>
      <c r="Q11" s="95">
        <f>P11*S11/MAX(S$11:S$14)*1000</f>
        <v>1000</v>
      </c>
      <c r="R11" s="95">
        <f>J11/MAX(J$11:J$116)*600*(1+0.1*F11)+25</f>
        <v>625</v>
      </c>
      <c r="S11" s="70">
        <f>+P11*K11/(MAX(L11+M11/60+N11/3600,T11)+1/3)*G11*(1+0.1*F11)</f>
        <v>51.70585323033708</v>
      </c>
      <c r="T11" s="70">
        <v>2</v>
      </c>
      <c r="U11" s="52"/>
      <c r="V11" s="52"/>
    </row>
    <row r="12" spans="1:22" ht="27.75">
      <c r="A12" s="24"/>
      <c r="B12" s="3">
        <f>MAX(R12,P12*Q12)-U12</f>
        <v>914.984002555549</v>
      </c>
      <c r="C12" s="2" t="s">
        <v>76</v>
      </c>
      <c r="D12" t="s">
        <v>81</v>
      </c>
      <c r="E12" s="52" t="s">
        <v>77</v>
      </c>
      <c r="F12" s="97">
        <v>0</v>
      </c>
      <c r="G12" s="57">
        <v>1.18</v>
      </c>
      <c r="H12" s="70">
        <f>+G12*I12</f>
        <v>52.28479495268139</v>
      </c>
      <c r="I12" s="70">
        <f>+K12/(L12+M12/60+N12/3600)</f>
        <v>44.30914826498423</v>
      </c>
      <c r="J12" s="70">
        <f>+G12*K12</f>
        <v>165.7428</v>
      </c>
      <c r="K12" s="70">
        <v>140.46</v>
      </c>
      <c r="L12" s="52">
        <v>3</v>
      </c>
      <c r="M12" s="52">
        <v>10</v>
      </c>
      <c r="N12" s="52">
        <v>12</v>
      </c>
      <c r="O12" s="96" t="s">
        <v>78</v>
      </c>
      <c r="P12" s="52">
        <v>1</v>
      </c>
      <c r="Q12" s="95">
        <f>P12*S12/MAX(S$11:S$14)*1000</f>
        <v>914.984002555549</v>
      </c>
      <c r="R12" s="95">
        <f>J12/MAX(J$11:J$15)*600*(1+0.1*F12)+25</f>
        <v>430.1888427047254</v>
      </c>
      <c r="S12" s="70">
        <f>+P12*K12/(MAX(L12+M12/60+N12/3600,T12)+1/3)*G12*(1+0.1*F12)</f>
        <v>47.31002854424358</v>
      </c>
      <c r="T12" s="70">
        <v>2</v>
      </c>
      <c r="U12" s="52"/>
      <c r="V12" s="52"/>
    </row>
    <row r="13" spans="1:22" ht="42">
      <c r="A13" s="24"/>
      <c r="B13" s="3">
        <f>MAX(R13,P13*Q13)-U13</f>
        <v>894.7581716701644</v>
      </c>
      <c r="C13" s="2" t="s">
        <v>73</v>
      </c>
      <c r="D13" t="s">
        <v>45</v>
      </c>
      <c r="E13" s="52" t="s">
        <v>74</v>
      </c>
      <c r="F13" s="54">
        <v>0</v>
      </c>
      <c r="G13" s="56">
        <v>0.935</v>
      </c>
      <c r="H13" s="70">
        <f>+G13*I13</f>
        <v>50.50801100749121</v>
      </c>
      <c r="I13" s="70">
        <f>+K13/(L13+M13/60+N13/3600)</f>
        <v>54.01926310961627</v>
      </c>
      <c r="J13" s="70">
        <f>+G13*K13</f>
        <v>183.5405</v>
      </c>
      <c r="K13" s="70">
        <v>196.3</v>
      </c>
      <c r="L13" s="52">
        <v>3</v>
      </c>
      <c r="M13" s="52">
        <v>38</v>
      </c>
      <c r="N13" s="52">
        <v>2</v>
      </c>
      <c r="O13" s="94" t="s">
        <v>80</v>
      </c>
      <c r="P13" s="52">
        <v>1</v>
      </c>
      <c r="Q13" s="95">
        <f>P13*S13/MAX(S$11:S$14)*1000</f>
        <v>894.7581716701644</v>
      </c>
      <c r="R13" s="95">
        <f>J13/MAX(J$11:J$15)*600*(1+0.1*F13)+25</f>
        <v>473.69860280173054</v>
      </c>
      <c r="S13" s="70">
        <f>+P13*K13/(MAX(L13+M13/60+N13/3600,T13)+1/3)*G13*(1+0.1*F13)</f>
        <v>46.26423470102227</v>
      </c>
      <c r="T13" s="70">
        <v>2</v>
      </c>
      <c r="U13" s="52"/>
      <c r="V13" s="52"/>
    </row>
    <row r="14" spans="1:22" ht="42">
      <c r="A14" s="24"/>
      <c r="B14" s="3">
        <f>MAX(R14,P14*Q14)-U14</f>
        <v>804.2919778579138</v>
      </c>
      <c r="C14" s="2" t="s">
        <v>73</v>
      </c>
      <c r="D14" t="s">
        <v>45</v>
      </c>
      <c r="E14" s="52" t="s">
        <v>74</v>
      </c>
      <c r="F14" s="83">
        <v>0</v>
      </c>
      <c r="G14" s="56">
        <v>0.935</v>
      </c>
      <c r="H14" s="70">
        <f>+G14*I14</f>
        <v>52.11870967741936</v>
      </c>
      <c r="I14" s="70">
        <f>+K14/(L14+M14/60+N14/3600)</f>
        <v>55.74193548387097</v>
      </c>
      <c r="J14" s="70">
        <f>+G14*K14</f>
        <v>189.39360000000002</v>
      </c>
      <c r="K14" s="70">
        <v>202.56</v>
      </c>
      <c r="L14" s="52">
        <v>3</v>
      </c>
      <c r="M14" s="52">
        <v>38</v>
      </c>
      <c r="N14" s="52">
        <v>2</v>
      </c>
      <c r="O14" s="94" t="s">
        <v>75</v>
      </c>
      <c r="P14" s="52">
        <v>1</v>
      </c>
      <c r="Q14" s="95">
        <f>P14*S14/MAX(S$11:S$14)*1000</f>
        <v>923.2919778579138</v>
      </c>
      <c r="R14" s="95">
        <f>J14/MAX(J$11:J$15)*600*(1+0.1*F14)+25</f>
        <v>488.00758524461816</v>
      </c>
      <c r="S14" s="70">
        <f>+P14*K14/(MAX(L14+M14/60+N14/3600,T14)+1/3)*G14*(1+0.1*F14)</f>
        <v>47.73959949586892</v>
      </c>
      <c r="T14" s="70">
        <v>2</v>
      </c>
      <c r="U14" s="52">
        <v>119</v>
      </c>
      <c r="V14" s="52" t="s">
        <v>79</v>
      </c>
    </row>
    <row r="15" spans="2:20" ht="13.5">
      <c r="B15" s="3"/>
      <c r="C15" s="2"/>
      <c r="F15" s="55"/>
      <c r="G15" s="57"/>
      <c r="H15" s="4"/>
      <c r="I15" s="4"/>
      <c r="J15" s="4"/>
      <c r="K15" s="4"/>
      <c r="L15" s="2"/>
      <c r="M15" s="2"/>
      <c r="N15" s="2"/>
      <c r="P15" s="2"/>
      <c r="Q15" s="5"/>
      <c r="R15" s="5"/>
      <c r="S15" s="4"/>
      <c r="T15" s="4"/>
    </row>
    <row r="17" spans="1:20" ht="13.5">
      <c r="A17" s="24">
        <v>42512</v>
      </c>
      <c r="B17" t="s">
        <v>137</v>
      </c>
      <c r="C17" t="s">
        <v>0</v>
      </c>
      <c r="D17" t="s">
        <v>1</v>
      </c>
      <c r="E17" t="s">
        <v>2</v>
      </c>
      <c r="F17" t="s">
        <v>14</v>
      </c>
      <c r="H17" s="119" t="s">
        <v>3</v>
      </c>
      <c r="I17" s="119"/>
      <c r="J17" s="119" t="s">
        <v>4</v>
      </c>
      <c r="K17" s="119"/>
      <c r="L17" s="119" t="s">
        <v>16</v>
      </c>
      <c r="M17" s="119"/>
      <c r="N17" s="119"/>
      <c r="P17" t="s">
        <v>37</v>
      </c>
      <c r="Q17" t="s">
        <v>3</v>
      </c>
      <c r="R17" t="s">
        <v>36</v>
      </c>
      <c r="S17" t="s">
        <v>35</v>
      </c>
      <c r="T17" t="s">
        <v>59</v>
      </c>
    </row>
    <row r="18" spans="2:23" ht="13.5">
      <c r="B18" s="6" t="s">
        <v>5</v>
      </c>
      <c r="C18" s="6" t="s">
        <v>6</v>
      </c>
      <c r="D18" s="6" t="s">
        <v>7</v>
      </c>
      <c r="E18" s="6" t="s">
        <v>8</v>
      </c>
      <c r="F18" s="6" t="s">
        <v>32</v>
      </c>
      <c r="G18" s="58" t="s">
        <v>21</v>
      </c>
      <c r="H18" s="58" t="s">
        <v>21</v>
      </c>
      <c r="I18" s="6" t="s">
        <v>10</v>
      </c>
      <c r="J18" s="6" t="s">
        <v>9</v>
      </c>
      <c r="K18" s="6" t="s">
        <v>10</v>
      </c>
      <c r="L18" s="6" t="s">
        <v>17</v>
      </c>
      <c r="M18" s="6" t="s">
        <v>18</v>
      </c>
      <c r="N18" s="6" t="s">
        <v>19</v>
      </c>
      <c r="O18" s="85" t="s">
        <v>14</v>
      </c>
      <c r="P18" s="6" t="s">
        <v>38</v>
      </c>
      <c r="Q18" s="6" t="s">
        <v>5</v>
      </c>
      <c r="R18" s="6" t="s">
        <v>5</v>
      </c>
      <c r="S18" s="6" t="s">
        <v>42</v>
      </c>
      <c r="T18" s="6" t="s">
        <v>16</v>
      </c>
      <c r="U18" s="6" t="s">
        <v>43</v>
      </c>
      <c r="V18" s="6" t="s">
        <v>44</v>
      </c>
      <c r="W18" s="6"/>
    </row>
    <row r="19" spans="2:23" ht="13.5">
      <c r="B19" s="100">
        <f>MAX(R19,P19*Q19)-U19</f>
        <v>1000</v>
      </c>
      <c r="C19" s="2" t="s">
        <v>83</v>
      </c>
      <c r="D19" t="s">
        <v>84</v>
      </c>
      <c r="E19" s="99" t="s">
        <v>85</v>
      </c>
      <c r="F19" s="98">
        <v>0</v>
      </c>
      <c r="G19" s="53">
        <v>0.878</v>
      </c>
      <c r="H19" s="59">
        <f>+G19*I19</f>
        <v>46.44161644576684</v>
      </c>
      <c r="I19" s="4">
        <f>+K19/(L19+M19/60+N19/3600)</f>
        <v>52.89477955098729</v>
      </c>
      <c r="J19" s="4">
        <f>+G19*K19</f>
        <v>143.07888</v>
      </c>
      <c r="K19" s="4">
        <v>162.96</v>
      </c>
      <c r="L19" s="2">
        <v>3</v>
      </c>
      <c r="M19" s="2">
        <v>4</v>
      </c>
      <c r="N19" s="2">
        <v>51</v>
      </c>
      <c r="O19" s="84" t="s">
        <v>86</v>
      </c>
      <c r="P19" s="2">
        <v>1</v>
      </c>
      <c r="Q19" s="5">
        <f>P19*S19/MAX(S$19:S$21)*1000</f>
        <v>1000</v>
      </c>
      <c r="R19" s="5">
        <f>J19/MAX(J$19:J$21)*600*(1+0.1*F19)+25</f>
        <v>494.8628625472887</v>
      </c>
      <c r="S19" s="4">
        <f>+P19*K19/(MAX(L19+M19/60+N19/3600,T19)+1/3)*G19*(1+0.1*F19)</f>
        <v>41.907409323895536</v>
      </c>
      <c r="T19" s="4">
        <v>2</v>
      </c>
      <c r="U19" s="7"/>
      <c r="W19" s="101"/>
    </row>
    <row r="20" spans="1:23" ht="42">
      <c r="A20" s="24"/>
      <c r="B20" s="3">
        <f>MAX(R20,P20*Q20)-U20</f>
        <v>969.8714587815376</v>
      </c>
      <c r="C20" s="2" t="s">
        <v>73</v>
      </c>
      <c r="D20" t="s">
        <v>45</v>
      </c>
      <c r="E20" s="52" t="s">
        <v>74</v>
      </c>
      <c r="F20" s="98">
        <v>0</v>
      </c>
      <c r="G20" s="56">
        <v>0.935</v>
      </c>
      <c r="H20" s="59">
        <f>+G20*I20</f>
        <v>48.921141501535025</v>
      </c>
      <c r="I20" s="4">
        <f>+K20/(L20+M20/60+N20/3600)</f>
        <v>52.32207647222997</v>
      </c>
      <c r="J20" s="4">
        <f>+G20*K20</f>
        <v>97.38025000000002</v>
      </c>
      <c r="K20" s="4">
        <v>104.15</v>
      </c>
      <c r="L20" s="2">
        <v>1</v>
      </c>
      <c r="M20" s="2">
        <v>59</v>
      </c>
      <c r="N20" s="2">
        <v>26</v>
      </c>
      <c r="O20" s="84" t="s">
        <v>87</v>
      </c>
      <c r="P20" s="2">
        <v>1</v>
      </c>
      <c r="Q20" s="5">
        <f>P20*S20/MAX(S$19:S$21)*1000</f>
        <v>995.8714587815376</v>
      </c>
      <c r="R20" s="5">
        <f>J20/MAX(J$19:J$21)*600*(1+0.1*F20)+25</f>
        <v>344.79117407524177</v>
      </c>
      <c r="S20" s="4">
        <f>+P20*K20/(MAX(L20+M20/60+N20/3600,T20)+1/3)*G20*(1+0.1*F20)</f>
        <v>41.73439285714286</v>
      </c>
      <c r="T20" s="4">
        <v>2</v>
      </c>
      <c r="U20">
        <v>26</v>
      </c>
      <c r="V20" t="s">
        <v>89</v>
      </c>
      <c r="W20" s="101" t="s">
        <v>90</v>
      </c>
    </row>
    <row r="21" spans="1:23" ht="55.5">
      <c r="A21" s="24"/>
      <c r="B21" s="3">
        <f>MAX(R21,P21*Q21)-U21</f>
        <v>625</v>
      </c>
      <c r="C21" s="2" t="s">
        <v>49</v>
      </c>
      <c r="D21" t="s">
        <v>71</v>
      </c>
      <c r="E21" s="52" t="s">
        <v>72</v>
      </c>
      <c r="F21" s="98">
        <v>0</v>
      </c>
      <c r="G21" s="56">
        <v>0.915</v>
      </c>
      <c r="H21" s="59">
        <f>+G21*I21</f>
        <v>54.85787489574646</v>
      </c>
      <c r="I21" s="4">
        <f>+K21/(L21+M21/60+N21/3600)</f>
        <v>59.95396163469559</v>
      </c>
      <c r="J21" s="4">
        <f>+G21*K21</f>
        <v>182.7072</v>
      </c>
      <c r="K21" s="4">
        <v>199.68</v>
      </c>
      <c r="L21" s="2">
        <v>3</v>
      </c>
      <c r="M21" s="2">
        <v>19</v>
      </c>
      <c r="N21" s="2">
        <v>50</v>
      </c>
      <c r="O21" s="84" t="s">
        <v>88</v>
      </c>
      <c r="P21" s="2">
        <v>0</v>
      </c>
      <c r="Q21" s="5">
        <f>P21*S21/MAX(S$20:S$22)*1000</f>
        <v>0</v>
      </c>
      <c r="R21" s="5">
        <f>J21/MAX(J$19:J$21)*600*(1+0.1*F21)+25</f>
        <v>625</v>
      </c>
      <c r="S21" s="4">
        <f>+P21*K21/(MAX(L21+M21/60+N21/3600,T21)+1/3)*G21*(1+0.1*F21)</f>
        <v>0</v>
      </c>
      <c r="T21" s="4">
        <v>2</v>
      </c>
      <c r="V21" t="s">
        <v>91</v>
      </c>
      <c r="W21" s="84" t="s">
        <v>92</v>
      </c>
    </row>
    <row r="22" ht="13.5">
      <c r="O22"/>
    </row>
    <row r="24" spans="1:20" ht="13.5">
      <c r="A24" s="24">
        <v>42520</v>
      </c>
      <c r="B24" t="s">
        <v>138</v>
      </c>
      <c r="C24" t="s">
        <v>0</v>
      </c>
      <c r="D24" t="s">
        <v>1</v>
      </c>
      <c r="E24" t="s">
        <v>2</v>
      </c>
      <c r="F24" t="s">
        <v>14</v>
      </c>
      <c r="H24" s="119" t="s">
        <v>3</v>
      </c>
      <c r="I24" s="119"/>
      <c r="J24" s="119" t="s">
        <v>4</v>
      </c>
      <c r="K24" s="119"/>
      <c r="L24" s="119" t="s">
        <v>16</v>
      </c>
      <c r="M24" s="119"/>
      <c r="N24" s="119"/>
      <c r="P24" t="s">
        <v>37</v>
      </c>
      <c r="Q24" t="s">
        <v>3</v>
      </c>
      <c r="R24" t="s">
        <v>36</v>
      </c>
      <c r="S24" t="s">
        <v>35</v>
      </c>
      <c r="T24" t="s">
        <v>59</v>
      </c>
    </row>
    <row r="25" spans="2:23" ht="13.5">
      <c r="B25" s="6" t="s">
        <v>5</v>
      </c>
      <c r="C25" s="6" t="s">
        <v>6</v>
      </c>
      <c r="D25" s="6" t="s">
        <v>7</v>
      </c>
      <c r="E25" s="6" t="s">
        <v>8</v>
      </c>
      <c r="F25" s="6" t="s">
        <v>32</v>
      </c>
      <c r="G25" s="58" t="s">
        <v>21</v>
      </c>
      <c r="H25" s="58" t="s">
        <v>21</v>
      </c>
      <c r="I25" s="6" t="s">
        <v>10</v>
      </c>
      <c r="J25" s="6" t="s">
        <v>9</v>
      </c>
      <c r="K25" s="6" t="s">
        <v>10</v>
      </c>
      <c r="L25" s="6" t="s">
        <v>17</v>
      </c>
      <c r="M25" s="6" t="s">
        <v>18</v>
      </c>
      <c r="N25" s="6" t="s">
        <v>19</v>
      </c>
      <c r="O25" s="85" t="s">
        <v>14</v>
      </c>
      <c r="P25" s="6" t="s">
        <v>38</v>
      </c>
      <c r="Q25" s="6" t="s">
        <v>5</v>
      </c>
      <c r="R25" s="6" t="s">
        <v>5</v>
      </c>
      <c r="S25" s="6" t="s">
        <v>42</v>
      </c>
      <c r="T25" s="6" t="s">
        <v>16</v>
      </c>
      <c r="U25" s="6" t="s">
        <v>43</v>
      </c>
      <c r="V25" s="6"/>
      <c r="W25" s="6" t="s">
        <v>105</v>
      </c>
    </row>
    <row r="26" spans="1:23" ht="27.75">
      <c r="A26" s="24"/>
      <c r="B26" s="3">
        <f>MAX(R26,P26*Q26)-U26</f>
        <v>1000</v>
      </c>
      <c r="C26" s="2" t="s">
        <v>49</v>
      </c>
      <c r="D26" t="s">
        <v>71</v>
      </c>
      <c r="E26" t="s">
        <v>101</v>
      </c>
      <c r="F26" s="60">
        <v>0</v>
      </c>
      <c r="G26" s="56">
        <v>0.915</v>
      </c>
      <c r="H26" s="59">
        <f>+G26*I26</f>
        <v>53.9545804128352</v>
      </c>
      <c r="I26" s="51">
        <f>+K26/(L26+M26/60+N26/3600)</f>
        <v>58.966754549546664</v>
      </c>
      <c r="J26" s="4">
        <f>+G26*K26</f>
        <v>233.0688</v>
      </c>
      <c r="K26" s="4">
        <v>254.72</v>
      </c>
      <c r="L26" s="2">
        <v>4</v>
      </c>
      <c r="M26" s="2">
        <v>19</v>
      </c>
      <c r="N26" s="2">
        <v>11</v>
      </c>
      <c r="O26" s="84" t="s">
        <v>102</v>
      </c>
      <c r="P26" s="2">
        <v>1</v>
      </c>
      <c r="Q26" s="5">
        <f>P26*S26/MAX(S$26:S$32)*1000</f>
        <v>1000</v>
      </c>
      <c r="R26" s="5">
        <f>J26/MAX(J$26:J$32)*600*(1+0.1*F26)+25</f>
        <v>625</v>
      </c>
      <c r="S26" s="4">
        <f>+P26*K26/(MAX(L26+M26/60+N26/3600,T26)+1/3)*G26*(1+0.1*F26)</f>
        <v>50.08940839352876</v>
      </c>
      <c r="T26" s="4">
        <v>2</v>
      </c>
      <c r="W26" s="84"/>
    </row>
    <row r="27" spans="1:23" ht="27.75">
      <c r="A27" s="24"/>
      <c r="B27" s="3">
        <f>MAX(R27,P27*Q27)-U27</f>
        <v>913.6824889532162</v>
      </c>
      <c r="C27" s="2" t="s">
        <v>83</v>
      </c>
      <c r="D27" t="s">
        <v>84</v>
      </c>
      <c r="E27" t="s">
        <v>85</v>
      </c>
      <c r="F27" s="102">
        <v>1</v>
      </c>
      <c r="G27" s="56">
        <v>0.878</v>
      </c>
      <c r="H27" s="59">
        <f>+G27*I27</f>
        <v>45.59683959066198</v>
      </c>
      <c r="I27" s="51">
        <f>+K27/(L27+M27/60+N27/3600)</f>
        <v>51.932619123760794</v>
      </c>
      <c r="J27" s="4">
        <f>+G27*K27</f>
        <v>158.423686</v>
      </c>
      <c r="K27" s="4">
        <v>180.437</v>
      </c>
      <c r="L27" s="2">
        <v>3</v>
      </c>
      <c r="M27" s="2">
        <v>28</v>
      </c>
      <c r="N27" s="2">
        <v>28</v>
      </c>
      <c r="O27" s="84" t="s">
        <v>109</v>
      </c>
      <c r="P27" s="2">
        <v>1</v>
      </c>
      <c r="Q27" s="5">
        <f>P27*S27/MAX(S$26:S$32)*1000</f>
        <v>913.6824889532162</v>
      </c>
      <c r="R27" s="5">
        <f>J27/MAX(J$26:J$32)*600*(1+0.1*F27)+25</f>
        <v>473.6213202281902</v>
      </c>
      <c r="S27" s="4">
        <f>+P27*K27/(MAX(L27+M27/60+N27/3600,T27)+1/3)*G27*(1+0.1*F27)</f>
        <v>45.76581533119347</v>
      </c>
      <c r="T27" s="4">
        <v>2</v>
      </c>
      <c r="W27" s="84"/>
    </row>
    <row r="28" spans="1:23" ht="13.5">
      <c r="A28" s="24"/>
      <c r="B28" s="3">
        <f>MAX(R28,P28*Q28)-U28</f>
        <v>864.6062527845928</v>
      </c>
      <c r="C28" s="2" t="s">
        <v>108</v>
      </c>
      <c r="D28" t="s">
        <v>95</v>
      </c>
      <c r="E28" t="s">
        <v>94</v>
      </c>
      <c r="F28" s="60">
        <v>1</v>
      </c>
      <c r="G28" s="53">
        <v>0.89</v>
      </c>
      <c r="H28" s="59">
        <f>+G28*I28</f>
        <v>47.612826238660155</v>
      </c>
      <c r="I28" s="51">
        <f>+K28/(L28+M28/60+N28/3600)</f>
        <v>53.49755757152826</v>
      </c>
      <c r="J28" s="4">
        <f>+G28*K28</f>
        <v>75.81020000000001</v>
      </c>
      <c r="K28" s="4">
        <v>85.18</v>
      </c>
      <c r="L28" s="2">
        <v>1</v>
      </c>
      <c r="M28" s="2">
        <v>35</v>
      </c>
      <c r="N28" s="2">
        <v>32</v>
      </c>
      <c r="O28" s="84" t="s">
        <v>93</v>
      </c>
      <c r="P28" s="2">
        <v>1</v>
      </c>
      <c r="Q28" s="5">
        <f>P28*S28/MAX(S$26:S$32)*1000</f>
        <v>864.6062527845928</v>
      </c>
      <c r="R28" s="5">
        <f>J28/MAX(J$26:J$32)*600*(1+0.1*F28)+25</f>
        <v>239.67794917209</v>
      </c>
      <c r="S28" s="4">
        <f>+P28*K28/(MAX(L28+M28/60+N28/3600,T28)+1/3)*G28*(1+0.1*F28)</f>
        <v>43.30761569532603</v>
      </c>
      <c r="T28" s="4">
        <v>1.5</v>
      </c>
      <c r="W28" s="84"/>
    </row>
    <row r="29" spans="1:23" ht="13.5">
      <c r="A29" s="24"/>
      <c r="B29" s="3"/>
      <c r="C29" s="2"/>
      <c r="F29" s="102"/>
      <c r="G29" s="53"/>
      <c r="H29" s="59"/>
      <c r="I29" s="51"/>
      <c r="J29" s="4"/>
      <c r="K29" s="4"/>
      <c r="L29" s="2"/>
      <c r="M29" s="2"/>
      <c r="N29" s="2"/>
      <c r="P29" s="2"/>
      <c r="Q29" s="5"/>
      <c r="R29" s="5"/>
      <c r="S29" s="4"/>
      <c r="T29" s="4"/>
      <c r="W29" s="84"/>
    </row>
    <row r="30" spans="2:23" ht="42">
      <c r="B30" s="107">
        <f>MAX(R30,P30*Q30)-U30</f>
        <v>739.0607724711941</v>
      </c>
      <c r="C30" s="108">
        <v>24</v>
      </c>
      <c r="D30" s="109" t="s">
        <v>55</v>
      </c>
      <c r="E30" s="109" t="s">
        <v>96</v>
      </c>
      <c r="F30" s="110">
        <v>0</v>
      </c>
      <c r="G30" s="111">
        <v>0.929</v>
      </c>
      <c r="H30" s="112">
        <f>+G30*I30</f>
        <v>40.64488736532812</v>
      </c>
      <c r="I30" s="113">
        <f>+K30/(L30+M30/60+N30/3600)</f>
        <v>43.75122428991185</v>
      </c>
      <c r="J30" s="114">
        <f>+G30*K30</f>
        <v>138.3281</v>
      </c>
      <c r="K30" s="114">
        <v>148.9</v>
      </c>
      <c r="L30" s="108">
        <v>3</v>
      </c>
      <c r="M30" s="108">
        <v>24</v>
      </c>
      <c r="N30" s="108">
        <v>12</v>
      </c>
      <c r="O30" s="101" t="s">
        <v>97</v>
      </c>
      <c r="P30" s="108">
        <v>1</v>
      </c>
      <c r="Q30" s="115">
        <f>P30*S30/MAX(S$26:S$32)*1000</f>
        <v>739.0607724711941</v>
      </c>
      <c r="R30" s="115">
        <f>J30/MAX(J$26:J$32)*600*(1+0.1*F30)+25</f>
        <v>381.10454938627566</v>
      </c>
      <c r="S30" s="114">
        <f>+P30*K30/(MAX(L30+M30/60+N30/3600,T30)+1/3)*G30*(1+0.1*F30)</f>
        <v>37.01911685994648</v>
      </c>
      <c r="T30" s="114">
        <v>2</v>
      </c>
      <c r="U30" s="109"/>
      <c r="V30" s="109"/>
      <c r="W30" s="101"/>
    </row>
    <row r="31" spans="2:23" ht="27.75">
      <c r="B31" s="107">
        <f>MAX(R31,P31*Q31)-U31</f>
        <v>696.9370112583892</v>
      </c>
      <c r="C31" s="108" t="s">
        <v>106</v>
      </c>
      <c r="D31" s="109" t="s">
        <v>46</v>
      </c>
      <c r="E31" s="109" t="s">
        <v>110</v>
      </c>
      <c r="F31" s="110">
        <v>0</v>
      </c>
      <c r="G31" s="111">
        <v>0.95</v>
      </c>
      <c r="H31" s="112">
        <f>+G31*I31</f>
        <v>41.084746929874896</v>
      </c>
      <c r="I31" s="113">
        <f>+K31/(L31+M31/60+N31/3600)</f>
        <v>43.24710203144726</v>
      </c>
      <c r="J31" s="114">
        <f>+G31*K31</f>
        <v>99.4365</v>
      </c>
      <c r="K31" s="114">
        <v>104.67</v>
      </c>
      <c r="L31" s="108">
        <v>2</v>
      </c>
      <c r="M31" s="108">
        <v>25</v>
      </c>
      <c r="N31" s="108">
        <v>13</v>
      </c>
      <c r="O31" s="101" t="s">
        <v>100</v>
      </c>
      <c r="P31" s="108">
        <v>1</v>
      </c>
      <c r="Q31" s="115">
        <f>P31*S31/MAX(S$26:S$32)*1000</f>
        <v>720.9370112583892</v>
      </c>
      <c r="R31" s="115">
        <f>J31/MAX(J$26:J$32)*600*(1+0.1*F31)+25</f>
        <v>280.9840699398632</v>
      </c>
      <c r="S31" s="114">
        <f>+P31*K31/(MAX(L31+M31/60+N31/3600,T31)+1/3)*G31*(1+0.1*F31)</f>
        <v>36.1113083829315</v>
      </c>
      <c r="T31" s="114">
        <v>2</v>
      </c>
      <c r="U31" s="109">
        <v>24</v>
      </c>
      <c r="V31" s="109" t="s">
        <v>98</v>
      </c>
      <c r="W31" s="101" t="s">
        <v>99</v>
      </c>
    </row>
    <row r="32" spans="2:23" ht="27.75">
      <c r="B32" s="107">
        <f>MAX(R32,P32*Q32)-U32</f>
        <v>676.667243228251</v>
      </c>
      <c r="C32" s="108" t="s">
        <v>107</v>
      </c>
      <c r="D32" s="109" t="s">
        <v>53</v>
      </c>
      <c r="E32" s="109" t="s">
        <v>103</v>
      </c>
      <c r="F32" s="110">
        <v>0</v>
      </c>
      <c r="G32" s="111">
        <v>0.93</v>
      </c>
      <c r="H32" s="112">
        <f>+G32*I32</f>
        <v>38.86363636363637</v>
      </c>
      <c r="I32" s="113">
        <f>+K32/(L32+M32/60+N32/3600)</f>
        <v>41.78885630498534</v>
      </c>
      <c r="J32" s="114">
        <f>+G32*K32</f>
        <v>88.35000000000001</v>
      </c>
      <c r="K32" s="114">
        <v>95</v>
      </c>
      <c r="L32" s="108">
        <v>2</v>
      </c>
      <c r="M32" s="108">
        <v>16</v>
      </c>
      <c r="N32" s="108">
        <v>24</v>
      </c>
      <c r="O32" s="101" t="s">
        <v>104</v>
      </c>
      <c r="P32" s="108">
        <v>1</v>
      </c>
      <c r="Q32" s="115">
        <f>P32*S32/MAX(S$26:S$32)*1000</f>
        <v>676.667243228251</v>
      </c>
      <c r="R32" s="115">
        <f>J32/MAX(J$26:J$32)*600*(1+0.1*F32)+25</f>
        <v>252.44357031056924</v>
      </c>
      <c r="S32" s="114">
        <f>+P32*K32/(MAX(L32+M32/60+N32/3600,T32)+1/3)*G32*(1+0.1*F32)</f>
        <v>33.89386189258312</v>
      </c>
      <c r="T32" s="114">
        <v>2</v>
      </c>
      <c r="U32" s="109"/>
      <c r="V32" s="109"/>
      <c r="W32" s="101"/>
    </row>
    <row r="34" spans="2:20" ht="13.5">
      <c r="B34" t="s">
        <v>139</v>
      </c>
      <c r="C34" t="s">
        <v>0</v>
      </c>
      <c r="D34" t="s">
        <v>1</v>
      </c>
      <c r="E34" t="s">
        <v>2</v>
      </c>
      <c r="F34" t="s">
        <v>14</v>
      </c>
      <c r="H34" s="119" t="s">
        <v>3</v>
      </c>
      <c r="I34" s="119"/>
      <c r="J34" s="119" t="s">
        <v>4</v>
      </c>
      <c r="K34" s="119"/>
      <c r="L34" s="119" t="s">
        <v>16</v>
      </c>
      <c r="M34" s="119"/>
      <c r="N34" s="119"/>
      <c r="P34" t="s">
        <v>37</v>
      </c>
      <c r="Q34" t="s">
        <v>3</v>
      </c>
      <c r="R34" t="s">
        <v>36</v>
      </c>
      <c r="S34" t="s">
        <v>35</v>
      </c>
      <c r="T34" t="s">
        <v>59</v>
      </c>
    </row>
    <row r="35" spans="1:21" ht="13.5">
      <c r="A35" s="24">
        <v>42194</v>
      </c>
      <c r="B35" s="6" t="s">
        <v>5</v>
      </c>
      <c r="C35" s="6" t="s">
        <v>6</v>
      </c>
      <c r="D35" s="6" t="s">
        <v>7</v>
      </c>
      <c r="E35" s="6" t="s">
        <v>8</v>
      </c>
      <c r="F35" s="6" t="s">
        <v>32</v>
      </c>
      <c r="G35" s="58" t="s">
        <v>21</v>
      </c>
      <c r="H35" s="58" t="s">
        <v>21</v>
      </c>
      <c r="I35" s="6" t="s">
        <v>10</v>
      </c>
      <c r="J35" s="6" t="s">
        <v>9</v>
      </c>
      <c r="K35" s="6" t="s">
        <v>10</v>
      </c>
      <c r="L35" s="6" t="s">
        <v>17</v>
      </c>
      <c r="M35" s="6" t="s">
        <v>18</v>
      </c>
      <c r="N35" s="6" t="s">
        <v>19</v>
      </c>
      <c r="O35" s="85" t="s">
        <v>14</v>
      </c>
      <c r="P35" s="6" t="s">
        <v>38</v>
      </c>
      <c r="Q35" s="6" t="s">
        <v>5</v>
      </c>
      <c r="R35" s="6" t="s">
        <v>5</v>
      </c>
      <c r="S35" s="6" t="s">
        <v>42</v>
      </c>
      <c r="T35" s="6" t="s">
        <v>16</v>
      </c>
      <c r="U35" s="6" t="s">
        <v>43</v>
      </c>
    </row>
    <row r="36" spans="2:21" ht="27.75">
      <c r="B36" s="3">
        <f>MAX(R36,P36*Q36)-U36</f>
        <v>1000</v>
      </c>
      <c r="C36" s="104" t="s">
        <v>121</v>
      </c>
      <c r="D36" s="104" t="s">
        <v>24</v>
      </c>
      <c r="E36" s="104" t="s">
        <v>122</v>
      </c>
      <c r="F36" s="61">
        <v>1</v>
      </c>
      <c r="G36" s="53">
        <v>0.915</v>
      </c>
      <c r="H36" s="59">
        <f aca="true" t="shared" si="0" ref="H36:H41">+G36*I36</f>
        <v>42.376631325827965</v>
      </c>
      <c r="I36" s="51">
        <f aca="true" t="shared" si="1" ref="I36:I41">+K36/(L36+M36/60+N36/3600)</f>
        <v>46.313258279593406</v>
      </c>
      <c r="J36" s="4">
        <f aca="true" t="shared" si="2" ref="J36:J41">+G36*K36</f>
        <v>107.69550000000001</v>
      </c>
      <c r="K36" s="4">
        <v>117.7</v>
      </c>
      <c r="L36" s="2">
        <v>2</v>
      </c>
      <c r="M36" s="2">
        <v>32</v>
      </c>
      <c r="N36" s="2">
        <v>29</v>
      </c>
      <c r="O36" s="84" t="s">
        <v>123</v>
      </c>
      <c r="P36" s="100">
        <v>1</v>
      </c>
      <c r="Q36" s="5">
        <f aca="true" t="shared" si="3" ref="Q36:Q41">P36*S36/MAX(S$36:S$41)*1000</f>
        <v>1000</v>
      </c>
      <c r="R36" s="5">
        <f aca="true" t="shared" si="4" ref="R36:R41">J36/MAX(J$37:J$39)*600*(1+0.1*F36)+25</f>
        <v>703.2971531743366</v>
      </c>
      <c r="S36" s="4">
        <f aca="true" t="shared" si="5" ref="S36:S41">+P36*K36/(MAX(L36+M36/60+N36/3600,T36)+1/3)*G36*(1+0.1*F36)</f>
        <v>41.20921634940574</v>
      </c>
      <c r="T36" s="4">
        <v>2</v>
      </c>
      <c r="U36" s="7"/>
    </row>
    <row r="37" spans="2:20" ht="13.5">
      <c r="B37" s="3">
        <f>MAX(R37,P37*Q37)-U37</f>
        <v>930.128639092104</v>
      </c>
      <c r="C37" s="2" t="s">
        <v>52</v>
      </c>
      <c r="D37" s="104" t="s">
        <v>117</v>
      </c>
      <c r="E37" s="104" t="s">
        <v>112</v>
      </c>
      <c r="F37" s="62">
        <v>1</v>
      </c>
      <c r="G37" s="56">
        <v>0.846</v>
      </c>
      <c r="H37" s="59">
        <f t="shared" si="0"/>
        <v>40.3335135844599</v>
      </c>
      <c r="I37" s="51">
        <f t="shared" si="1"/>
        <v>47.675547972174826</v>
      </c>
      <c r="J37" s="4">
        <f t="shared" si="2"/>
        <v>85.3614</v>
      </c>
      <c r="K37" s="4">
        <v>100.9</v>
      </c>
      <c r="L37" s="2">
        <v>2</v>
      </c>
      <c r="M37" s="2">
        <v>6</v>
      </c>
      <c r="N37" s="2">
        <v>59</v>
      </c>
      <c r="O37" s="84" t="s">
        <v>113</v>
      </c>
      <c r="P37" s="2">
        <v>1</v>
      </c>
      <c r="Q37" s="5">
        <f t="shared" si="3"/>
        <v>930.128639092104</v>
      </c>
      <c r="R37" s="5">
        <f t="shared" si="4"/>
        <v>562.6305844810212</v>
      </c>
      <c r="S37" s="4">
        <f t="shared" si="5"/>
        <v>38.329872321124846</v>
      </c>
      <c r="T37" s="4">
        <v>2</v>
      </c>
    </row>
    <row r="38" spans="1:20" ht="13.5">
      <c r="A38" s="24"/>
      <c r="B38" s="3">
        <f>MAX(R38,P38*Q38)-U43</f>
        <v>877.3619801070423</v>
      </c>
      <c r="C38" s="2" t="s">
        <v>49</v>
      </c>
      <c r="D38" s="104" t="s">
        <v>71</v>
      </c>
      <c r="E38" s="104" t="s">
        <v>111</v>
      </c>
      <c r="F38" s="62">
        <v>0</v>
      </c>
      <c r="G38" s="53">
        <v>0.88</v>
      </c>
      <c r="H38" s="59">
        <f t="shared" si="0"/>
        <v>40.85395711500974</v>
      </c>
      <c r="I38" s="51">
        <f t="shared" si="1"/>
        <v>46.42495126705653</v>
      </c>
      <c r="J38" s="4">
        <f t="shared" si="2"/>
        <v>104.7904</v>
      </c>
      <c r="K38" s="4">
        <v>119.08</v>
      </c>
      <c r="L38" s="2">
        <v>2</v>
      </c>
      <c r="M38" s="2">
        <v>33</v>
      </c>
      <c r="N38" s="2">
        <v>54</v>
      </c>
      <c r="O38" s="87" t="s">
        <v>114</v>
      </c>
      <c r="P38" s="2">
        <v>1</v>
      </c>
      <c r="Q38" s="5">
        <f t="shared" si="3"/>
        <v>877.3619801070423</v>
      </c>
      <c r="R38" s="5">
        <f t="shared" si="4"/>
        <v>625</v>
      </c>
      <c r="S38" s="4">
        <f t="shared" si="5"/>
        <v>36.155399654974126</v>
      </c>
      <c r="T38" s="4">
        <v>2</v>
      </c>
    </row>
    <row r="39" spans="2:22" ht="13.5">
      <c r="B39" s="3">
        <f>MAX(R39,P39*Q39)-U39</f>
        <v>838.8495420017488</v>
      </c>
      <c r="C39" s="2" t="s">
        <v>124</v>
      </c>
      <c r="D39" s="104" t="s">
        <v>54</v>
      </c>
      <c r="E39" s="104" t="s">
        <v>125</v>
      </c>
      <c r="F39" s="62">
        <v>0</v>
      </c>
      <c r="G39" s="53">
        <v>0.835</v>
      </c>
      <c r="H39" s="59">
        <f t="shared" si="0"/>
        <v>48.125470588235295</v>
      </c>
      <c r="I39" s="51">
        <f t="shared" si="1"/>
        <v>57.635294117647064</v>
      </c>
      <c r="J39" s="4">
        <f t="shared" si="2"/>
        <v>81.8133</v>
      </c>
      <c r="K39" s="4">
        <v>97.98</v>
      </c>
      <c r="L39" s="2">
        <v>1</v>
      </c>
      <c r="M39" s="2">
        <v>42</v>
      </c>
      <c r="N39" s="2">
        <v>0</v>
      </c>
      <c r="O39" s="84" t="s">
        <v>126</v>
      </c>
      <c r="P39" s="2">
        <v>1</v>
      </c>
      <c r="Q39" s="5">
        <f t="shared" si="3"/>
        <v>850.8495420017488</v>
      </c>
      <c r="R39" s="5">
        <f t="shared" si="4"/>
        <v>493.4396662289675</v>
      </c>
      <c r="S39" s="4">
        <f t="shared" si="5"/>
        <v>35.062842857142854</v>
      </c>
      <c r="T39" s="4">
        <v>2</v>
      </c>
      <c r="U39">
        <v>12</v>
      </c>
      <c r="V39" t="s">
        <v>98</v>
      </c>
    </row>
    <row r="40" spans="2:20" ht="13.5">
      <c r="B40" s="3">
        <f>MAX(R40,P40*Q40)-U40</f>
        <v>572.4395201546189</v>
      </c>
      <c r="C40" s="2" t="s">
        <v>115</v>
      </c>
      <c r="D40" s="104" t="s">
        <v>116</v>
      </c>
      <c r="E40" s="104" t="s">
        <v>118</v>
      </c>
      <c r="F40" s="62">
        <v>0</v>
      </c>
      <c r="G40" s="53">
        <v>0.855</v>
      </c>
      <c r="H40" s="59">
        <f t="shared" si="0"/>
        <v>26.125638269282447</v>
      </c>
      <c r="I40" s="51">
        <f t="shared" si="1"/>
        <v>30.556302069336198</v>
      </c>
      <c r="J40" s="4">
        <f t="shared" si="2"/>
        <v>81.01125</v>
      </c>
      <c r="K40" s="4">
        <v>94.75</v>
      </c>
      <c r="L40" s="2">
        <v>3</v>
      </c>
      <c r="M40" s="2">
        <v>6</v>
      </c>
      <c r="N40" s="2">
        <v>3</v>
      </c>
      <c r="O40" s="84" t="s">
        <v>119</v>
      </c>
      <c r="P40" s="2">
        <v>1</v>
      </c>
      <c r="Q40" s="5">
        <f t="shared" si="3"/>
        <v>572.4395201546189</v>
      </c>
      <c r="R40" s="5">
        <f t="shared" si="4"/>
        <v>488.8473562463737</v>
      </c>
      <c r="S40" s="4">
        <f t="shared" si="5"/>
        <v>23.589784033001695</v>
      </c>
      <c r="T40" s="4">
        <v>2</v>
      </c>
    </row>
    <row r="41" spans="2:20" ht="13.5">
      <c r="B41" s="3">
        <f>MAX(R41,P41*Q41)-U41</f>
        <v>484.13778127368516</v>
      </c>
      <c r="C41" s="2">
        <v>24</v>
      </c>
      <c r="D41" s="104" t="s">
        <v>55</v>
      </c>
      <c r="E41" s="104" t="s">
        <v>120</v>
      </c>
      <c r="F41" s="39">
        <v>0</v>
      </c>
      <c r="G41" s="53">
        <v>0.929</v>
      </c>
      <c r="H41" s="59">
        <f t="shared" si="0"/>
        <v>36.83250197802198</v>
      </c>
      <c r="I41" s="51">
        <f t="shared" si="1"/>
        <v>39.64747252747253</v>
      </c>
      <c r="J41" s="4">
        <f t="shared" si="2"/>
        <v>46.55219</v>
      </c>
      <c r="K41" s="4">
        <v>50.11</v>
      </c>
      <c r="L41" s="2">
        <v>1</v>
      </c>
      <c r="M41" s="2">
        <v>15</v>
      </c>
      <c r="N41" s="2">
        <v>50</v>
      </c>
      <c r="O41" s="84" t="s">
        <v>129</v>
      </c>
      <c r="P41" s="2">
        <v>1</v>
      </c>
      <c r="Q41" s="5">
        <f t="shared" si="3"/>
        <v>484.13778127368516</v>
      </c>
      <c r="R41" s="5">
        <f t="shared" si="4"/>
        <v>291.5445880538675</v>
      </c>
      <c r="S41" s="4">
        <f t="shared" si="5"/>
        <v>19.95093857142857</v>
      </c>
      <c r="T41" s="4">
        <v>2</v>
      </c>
    </row>
    <row r="42" spans="2:20" ht="13.5">
      <c r="B42" s="3"/>
      <c r="C42" s="2"/>
      <c r="D42" s="104"/>
      <c r="E42" s="104"/>
      <c r="F42" s="105"/>
      <c r="G42" s="53"/>
      <c r="H42" s="59"/>
      <c r="I42" s="51"/>
      <c r="J42" s="4"/>
      <c r="K42" s="4"/>
      <c r="L42" s="2"/>
      <c r="M42" s="2"/>
      <c r="N42" s="2"/>
      <c r="P42" s="2"/>
      <c r="Q42" s="5"/>
      <c r="R42" s="5"/>
      <c r="S42" s="4"/>
      <c r="T42" s="4"/>
    </row>
    <row r="43" spans="1:20" ht="13.5">
      <c r="A43" s="24">
        <v>42561</v>
      </c>
      <c r="B43" t="s">
        <v>140</v>
      </c>
      <c r="C43" t="s">
        <v>0</v>
      </c>
      <c r="D43" t="s">
        <v>1</v>
      </c>
      <c r="E43" t="s">
        <v>2</v>
      </c>
      <c r="F43" t="s">
        <v>14</v>
      </c>
      <c r="H43" s="119" t="s">
        <v>3</v>
      </c>
      <c r="I43" s="119"/>
      <c r="J43" s="119" t="s">
        <v>4</v>
      </c>
      <c r="K43" s="119"/>
      <c r="L43" s="119" t="s">
        <v>16</v>
      </c>
      <c r="M43" s="119"/>
      <c r="N43" s="119"/>
      <c r="P43" t="s">
        <v>37</v>
      </c>
      <c r="Q43" t="s">
        <v>3</v>
      </c>
      <c r="R43" t="s">
        <v>36</v>
      </c>
      <c r="S43" t="s">
        <v>35</v>
      </c>
      <c r="T43" t="s">
        <v>59</v>
      </c>
    </row>
    <row r="44" spans="2:21" ht="13.5">
      <c r="B44" s="6" t="s">
        <v>5</v>
      </c>
      <c r="C44" s="6" t="s">
        <v>6</v>
      </c>
      <c r="D44" s="6" t="s">
        <v>7</v>
      </c>
      <c r="E44" s="6" t="s">
        <v>8</v>
      </c>
      <c r="F44" s="6" t="s">
        <v>32</v>
      </c>
      <c r="G44" s="58" t="s">
        <v>21</v>
      </c>
      <c r="H44" s="58" t="s">
        <v>21</v>
      </c>
      <c r="I44" s="6" t="s">
        <v>10</v>
      </c>
      <c r="J44" s="6" t="s">
        <v>9</v>
      </c>
      <c r="K44" s="6" t="s">
        <v>10</v>
      </c>
      <c r="L44" s="6" t="s">
        <v>17</v>
      </c>
      <c r="M44" s="6" t="s">
        <v>18</v>
      </c>
      <c r="N44" s="6" t="s">
        <v>19</v>
      </c>
      <c r="O44" s="85" t="s">
        <v>14</v>
      </c>
      <c r="P44" s="6" t="s">
        <v>38</v>
      </c>
      <c r="Q44" s="6" t="s">
        <v>5</v>
      </c>
      <c r="R44" s="6" t="s">
        <v>5</v>
      </c>
      <c r="S44" s="6" t="s">
        <v>42</v>
      </c>
      <c r="T44" s="6" t="s">
        <v>16</v>
      </c>
      <c r="U44" s="6" t="s">
        <v>43</v>
      </c>
    </row>
    <row r="45" spans="2:20" ht="13.5">
      <c r="B45" s="3">
        <f>MAX(R45,P45*Q45)-U45</f>
        <v>1000</v>
      </c>
      <c r="C45" s="2" t="s">
        <v>52</v>
      </c>
      <c r="D45" s="104" t="s">
        <v>117</v>
      </c>
      <c r="E45" s="104" t="s">
        <v>112</v>
      </c>
      <c r="F45" s="103">
        <v>1</v>
      </c>
      <c r="G45" s="56">
        <v>0.846</v>
      </c>
      <c r="H45" s="59">
        <f>+G45*I45</f>
        <v>39.865368148295794</v>
      </c>
      <c r="I45" s="51">
        <f>+K45/(L45+M45/60+N45/3600)</f>
        <v>47.122184572453655</v>
      </c>
      <c r="J45" s="4">
        <f>+G45*K45</f>
        <v>55.55682</v>
      </c>
      <c r="K45" s="4">
        <v>65.67</v>
      </c>
      <c r="L45" s="2">
        <v>1</v>
      </c>
      <c r="M45" s="2">
        <v>23</v>
      </c>
      <c r="N45" s="2">
        <v>37</v>
      </c>
      <c r="O45" s="84" t="s">
        <v>127</v>
      </c>
      <c r="P45" s="2">
        <v>1</v>
      </c>
      <c r="Q45" s="5">
        <f>P45*S45/MAX(S$45:S$50)*1000</f>
        <v>1000</v>
      </c>
      <c r="R45" s="5">
        <f>J45/MAX(J$37:J$39)*600*(1+0.1*F45)+25</f>
        <v>374.9127897211958</v>
      </c>
      <c r="S45" s="4">
        <f>+P45*K45/(MAX(L45+M45/60+N45/3600,T45)+1/3)*G45*(1+0.1*F45)</f>
        <v>26.19107228571428</v>
      </c>
      <c r="T45" s="4">
        <v>2</v>
      </c>
    </row>
    <row r="46" spans="1:22" ht="13.5">
      <c r="A46" s="24"/>
      <c r="B46" s="3">
        <f>MAX(R46,P46*Q46)-U46</f>
        <v>406.7848295263689</v>
      </c>
      <c r="C46" s="2" t="s">
        <v>73</v>
      </c>
      <c r="D46" s="104" t="s">
        <v>45</v>
      </c>
      <c r="E46" s="104" t="s">
        <v>120</v>
      </c>
      <c r="F46" s="61">
        <v>1</v>
      </c>
      <c r="G46" s="53">
        <v>0.929</v>
      </c>
      <c r="H46" s="59">
        <f>+G46*I46</f>
        <v>37.10629144703282</v>
      </c>
      <c r="I46" s="51">
        <f>+K46/(L46+M46/60+N46/3600)</f>
        <v>39.942186702941676</v>
      </c>
      <c r="J46" s="4">
        <f>+G46*K46</f>
        <v>60.617250000000006</v>
      </c>
      <c r="K46" s="4">
        <v>65.25</v>
      </c>
      <c r="L46" s="2">
        <v>1</v>
      </c>
      <c r="M46" s="2">
        <v>38</v>
      </c>
      <c r="N46" s="2">
        <v>1</v>
      </c>
      <c r="O46" s="84" t="s">
        <v>127</v>
      </c>
      <c r="P46" s="2">
        <v>0</v>
      </c>
      <c r="Q46" s="5">
        <f>P46*S46/MAX(S$45:S$50)*1000</f>
        <v>0</v>
      </c>
      <c r="R46" s="5">
        <f>J46/MAX(J$37:J$39)*600*(1+0.1*F46)+25</f>
        <v>406.7848295263689</v>
      </c>
      <c r="S46" s="4">
        <f>+P46*K46/(MAX(L46+M46/60+N46/3600,T46)+1/3)*G46*(1+0.1*F46)</f>
        <v>0</v>
      </c>
      <c r="T46" s="4">
        <v>2</v>
      </c>
      <c r="V46" t="s">
        <v>98</v>
      </c>
    </row>
    <row r="47" spans="1:22" ht="13.5">
      <c r="A47" s="24"/>
      <c r="B47" s="3">
        <f>MAX(R47,P47*Q47)-U47</f>
        <v>344.46926436009403</v>
      </c>
      <c r="C47" s="2" t="s">
        <v>49</v>
      </c>
      <c r="D47" s="104" t="s">
        <v>71</v>
      </c>
      <c r="E47" s="104" t="s">
        <v>111</v>
      </c>
      <c r="F47" s="63">
        <v>1</v>
      </c>
      <c r="G47" s="53">
        <v>0.88</v>
      </c>
      <c r="H47" s="59">
        <f>+G47*I47</f>
        <v>39.748262951676104</v>
      </c>
      <c r="I47" s="51">
        <f>+K47/(L47+M47/60+N47/3600)</f>
        <v>45.16848062690466</v>
      </c>
      <c r="J47" s="4">
        <f>+G47*K47</f>
        <v>50.7232</v>
      </c>
      <c r="K47" s="4">
        <v>57.64</v>
      </c>
      <c r="L47" s="2">
        <v>1</v>
      </c>
      <c r="M47" s="2">
        <v>16</v>
      </c>
      <c r="N47" s="2">
        <v>34</v>
      </c>
      <c r="O47" s="84" t="s">
        <v>127</v>
      </c>
      <c r="P47" s="2">
        <v>0</v>
      </c>
      <c r="Q47" s="5">
        <f>P47*S47/MAX(S$45:S$50)*1000</f>
        <v>0</v>
      </c>
      <c r="R47" s="5">
        <f>J47/MAX(J$37:J$39)*600*(1+0.1*F47)+25</f>
        <v>344.46926436009403</v>
      </c>
      <c r="S47" s="4">
        <f>+P47*K47/(MAX(L47+M47/60+N47/3600,T47)+1/3)*G47*(1+0.1*F47)</f>
        <v>0</v>
      </c>
      <c r="T47" s="4">
        <v>2</v>
      </c>
      <c r="V47" t="s">
        <v>128</v>
      </c>
    </row>
    <row r="48" spans="2:22" ht="13.5">
      <c r="B48" s="3">
        <f>MAX(R48,P48*Q48)-U48</f>
        <v>316.5914091367148</v>
      </c>
      <c r="C48" s="2" t="s">
        <v>130</v>
      </c>
      <c r="D48" s="104" t="s">
        <v>84</v>
      </c>
      <c r="E48" s="104" t="s">
        <v>85</v>
      </c>
      <c r="F48" s="63">
        <v>1</v>
      </c>
      <c r="G48" s="53">
        <v>0.878</v>
      </c>
      <c r="H48" s="59">
        <f>+G48*I48</f>
        <v>35.904563550193885</v>
      </c>
      <c r="I48" s="51">
        <f>+K48/(L48+M48/60+N48/3600)</f>
        <v>40.893580353295995</v>
      </c>
      <c r="J48" s="4">
        <f>+G48*K48</f>
        <v>46.29694</v>
      </c>
      <c r="K48" s="4">
        <v>52.73</v>
      </c>
      <c r="L48" s="2">
        <v>1</v>
      </c>
      <c r="M48" s="2">
        <v>17</v>
      </c>
      <c r="N48" s="2">
        <v>22</v>
      </c>
      <c r="O48" s="84" t="s">
        <v>127</v>
      </c>
      <c r="P48" s="2">
        <v>0</v>
      </c>
      <c r="Q48" s="5">
        <f>P48*S48/MAX(S$45:S$50)*1000</f>
        <v>0</v>
      </c>
      <c r="R48" s="5">
        <f>J48/MAX(J$37:J$39)*600*(1+0.1*F48)+25</f>
        <v>316.5914091367148</v>
      </c>
      <c r="S48" s="4">
        <f>+P48*K48/(MAX(L48+M48/60+N48/3600,T48)+1/3)*G48*(1+0.1*F48)</f>
        <v>0</v>
      </c>
      <c r="T48" s="4">
        <v>2</v>
      </c>
      <c r="V48" t="s">
        <v>128</v>
      </c>
    </row>
    <row r="49" spans="2:20" ht="13.5">
      <c r="B49" s="3"/>
      <c r="C49" s="2"/>
      <c r="F49" s="63"/>
      <c r="G49" s="53"/>
      <c r="H49" s="59"/>
      <c r="I49" s="51"/>
      <c r="J49" s="4"/>
      <c r="K49" s="4"/>
      <c r="L49" s="2"/>
      <c r="M49" s="2"/>
      <c r="N49" s="2"/>
      <c r="P49" s="2"/>
      <c r="Q49" s="5"/>
      <c r="R49" s="5"/>
      <c r="S49" s="4"/>
      <c r="T49" s="4"/>
    </row>
    <row r="50" spans="2:20" ht="13.5">
      <c r="B50" s="3"/>
      <c r="C50" s="2"/>
      <c r="F50" s="63"/>
      <c r="G50" s="31"/>
      <c r="H50" s="4"/>
      <c r="I50" s="4"/>
      <c r="J50" s="4"/>
      <c r="K50" s="4"/>
      <c r="L50" s="2"/>
      <c r="M50" s="2"/>
      <c r="N50" s="2"/>
      <c r="P50" s="2"/>
      <c r="Q50" s="5"/>
      <c r="R50" s="5"/>
      <c r="S50" s="4"/>
      <c r="T50" s="4"/>
    </row>
    <row r="51" spans="1:22" ht="13.5">
      <c r="A51" s="45" t="s">
        <v>64</v>
      </c>
      <c r="B51" s="45">
        <v>7</v>
      </c>
      <c r="C51" s="45" t="s">
        <v>0</v>
      </c>
      <c r="D51" s="45" t="s">
        <v>1</v>
      </c>
      <c r="E51" s="45" t="s">
        <v>2</v>
      </c>
      <c r="F51" s="45" t="s">
        <v>14</v>
      </c>
      <c r="G51" s="45"/>
      <c r="H51" s="118" t="s">
        <v>3</v>
      </c>
      <c r="I51" s="118"/>
      <c r="J51" s="118" t="s">
        <v>4</v>
      </c>
      <c r="K51" s="118"/>
      <c r="L51" s="118" t="s">
        <v>16</v>
      </c>
      <c r="M51" s="118"/>
      <c r="N51" s="118"/>
      <c r="O51" s="88"/>
      <c r="P51" s="45" t="s">
        <v>37</v>
      </c>
      <c r="Q51" s="45" t="s">
        <v>3</v>
      </c>
      <c r="R51" s="45" t="s">
        <v>36</v>
      </c>
      <c r="S51" s="45" t="s">
        <v>35</v>
      </c>
      <c r="T51" s="45" t="s">
        <v>59</v>
      </c>
      <c r="U51" s="45"/>
      <c r="V51" s="45"/>
    </row>
    <row r="52" spans="1:22" ht="13.5">
      <c r="A52" s="45"/>
      <c r="B52" s="64" t="s">
        <v>5</v>
      </c>
      <c r="C52" s="64" t="s">
        <v>6</v>
      </c>
      <c r="D52" s="64" t="s">
        <v>7</v>
      </c>
      <c r="E52" s="64" t="s">
        <v>8</v>
      </c>
      <c r="F52" s="64" t="s">
        <v>32</v>
      </c>
      <c r="G52" s="65" t="s">
        <v>21</v>
      </c>
      <c r="H52" s="65" t="s">
        <v>21</v>
      </c>
      <c r="I52" s="64" t="s">
        <v>10</v>
      </c>
      <c r="J52" s="64" t="s">
        <v>9</v>
      </c>
      <c r="K52" s="64" t="s">
        <v>10</v>
      </c>
      <c r="L52" s="64" t="s">
        <v>17</v>
      </c>
      <c r="M52" s="64" t="s">
        <v>18</v>
      </c>
      <c r="N52" s="64" t="s">
        <v>19</v>
      </c>
      <c r="O52" s="89" t="s">
        <v>14</v>
      </c>
      <c r="P52" s="64" t="s">
        <v>38</v>
      </c>
      <c r="Q52" s="64" t="s">
        <v>5</v>
      </c>
      <c r="R52" s="64" t="s">
        <v>5</v>
      </c>
      <c r="S52" s="64" t="s">
        <v>42</v>
      </c>
      <c r="T52" s="64" t="s">
        <v>16</v>
      </c>
      <c r="U52" s="64" t="s">
        <v>43</v>
      </c>
      <c r="V52" s="45"/>
    </row>
    <row r="53" spans="1:22" ht="13.5">
      <c r="A53" s="44">
        <v>42567</v>
      </c>
      <c r="B53" s="46">
        <f aca="true" t="shared" si="6" ref="B53:B60">MAX(R53,P53*Q53)-U53</f>
        <v>1000</v>
      </c>
      <c r="C53" s="47" t="s">
        <v>49</v>
      </c>
      <c r="D53" s="45" t="s">
        <v>71</v>
      </c>
      <c r="E53" s="45" t="s">
        <v>133</v>
      </c>
      <c r="F53" s="48">
        <v>1</v>
      </c>
      <c r="G53" s="45">
        <v>0.915</v>
      </c>
      <c r="H53" s="66">
        <f aca="true" t="shared" si="7" ref="H53:H60">I53*G53</f>
        <v>47.21323961218837</v>
      </c>
      <c r="I53" s="67">
        <f aca="true" t="shared" si="8" ref="I53:I60">+K53/(L53+M53/60+N53/3600)</f>
        <v>51.599168975069254</v>
      </c>
      <c r="J53" s="49">
        <f aca="true" t="shared" si="9" ref="J53:J60">G53*K53</f>
        <v>189.37755</v>
      </c>
      <c r="K53" s="49">
        <v>206.97</v>
      </c>
      <c r="L53" s="47">
        <v>4</v>
      </c>
      <c r="M53" s="47">
        <v>0</v>
      </c>
      <c r="N53" s="47">
        <v>40</v>
      </c>
      <c r="O53" s="88" t="s">
        <v>134</v>
      </c>
      <c r="P53" s="2">
        <v>1</v>
      </c>
      <c r="Q53" s="5">
        <f aca="true" t="shared" si="10" ref="Q53:Q60">P53*S53/MAX(S$53:S$55)*1000</f>
        <v>1000</v>
      </c>
      <c r="R53" s="5">
        <f aca="true" t="shared" si="11" ref="R53:R60">J53/MAX(J$53:J$55)*600*(1+0.1*F53)+25</f>
        <v>685</v>
      </c>
      <c r="S53" s="4">
        <f aca="true" t="shared" si="12" ref="S53:S60">+P53*K53/(MAX(L53+M53/60+N53/3600,T53)+1/3)*G53*(1+0.1*F53)</f>
        <v>47.94981445012788</v>
      </c>
      <c r="T53" s="4">
        <v>3</v>
      </c>
      <c r="U53" s="45"/>
      <c r="V53" s="45"/>
    </row>
    <row r="54" spans="1:22" ht="27.75">
      <c r="A54" s="44"/>
      <c r="B54" s="46">
        <f t="shared" si="6"/>
        <v>863.3034623512157</v>
      </c>
      <c r="C54" s="47" t="s">
        <v>73</v>
      </c>
      <c r="D54" s="45" t="s">
        <v>141</v>
      </c>
      <c r="E54" s="104" t="s">
        <v>120</v>
      </c>
      <c r="F54" s="106">
        <v>1</v>
      </c>
      <c r="G54" s="56">
        <v>0.9306</v>
      </c>
      <c r="H54" s="66">
        <f>I54*G54</f>
        <v>41.338714011327255</v>
      </c>
      <c r="I54" s="67">
        <f>+K54/(L54+M54/60+N54/3600)</f>
        <v>44.421571041615366</v>
      </c>
      <c r="J54" s="49">
        <f>G54*K54</f>
        <v>139.897098</v>
      </c>
      <c r="K54" s="49">
        <v>150.33</v>
      </c>
      <c r="L54" s="47">
        <v>3</v>
      </c>
      <c r="M54" s="47">
        <v>23</v>
      </c>
      <c r="N54" s="47">
        <v>3</v>
      </c>
      <c r="O54" s="90" t="s">
        <v>142</v>
      </c>
      <c r="P54" s="2">
        <v>1</v>
      </c>
      <c r="Q54" s="5">
        <f t="shared" si="10"/>
        <v>863.3034623512157</v>
      </c>
      <c r="R54" s="5">
        <f t="shared" si="11"/>
        <v>512.5555982216478</v>
      </c>
      <c r="S54" s="4">
        <f>+P54*K54/(MAX(L54+M54/60+N54/3600,T54)+1/3)*G54*(1+0.1*F54)</f>
        <v>41.39524083389375</v>
      </c>
      <c r="T54" s="4">
        <v>2</v>
      </c>
      <c r="U54" s="45"/>
      <c r="V54" s="45"/>
    </row>
    <row r="55" spans="1:22" ht="27.75">
      <c r="A55" s="44"/>
      <c r="B55" s="46">
        <f t="shared" si="6"/>
        <v>845.637591126988</v>
      </c>
      <c r="C55" s="47" t="s">
        <v>52</v>
      </c>
      <c r="D55" s="45" t="s">
        <v>117</v>
      </c>
      <c r="E55" s="104" t="s">
        <v>112</v>
      </c>
      <c r="F55" s="106">
        <v>1</v>
      </c>
      <c r="G55" s="56">
        <v>0.846</v>
      </c>
      <c r="H55" s="66">
        <f t="shared" si="7"/>
        <v>40.23349024390244</v>
      </c>
      <c r="I55" s="67">
        <f t="shared" si="8"/>
        <v>47.55731707317073</v>
      </c>
      <c r="J55" s="49">
        <f t="shared" si="9"/>
        <v>146.62872</v>
      </c>
      <c r="K55" s="49">
        <v>173.32</v>
      </c>
      <c r="L55" s="47">
        <v>3</v>
      </c>
      <c r="M55" s="47">
        <v>38</v>
      </c>
      <c r="N55" s="47">
        <v>40</v>
      </c>
      <c r="O55" s="88" t="s">
        <v>132</v>
      </c>
      <c r="P55" s="2">
        <v>1</v>
      </c>
      <c r="Q55" s="5">
        <f t="shared" si="10"/>
        <v>845.637591126988</v>
      </c>
      <c r="R55" s="5">
        <f t="shared" si="11"/>
        <v>536.015984735255</v>
      </c>
      <c r="S55" s="4">
        <f t="shared" si="12"/>
        <v>40.548165586592184</v>
      </c>
      <c r="T55" s="4">
        <v>2</v>
      </c>
      <c r="U55" s="45"/>
      <c r="V55" s="45"/>
    </row>
    <row r="56" spans="1:22" ht="27.75">
      <c r="A56" s="44"/>
      <c r="B56" s="46">
        <f t="shared" si="6"/>
        <v>744.2455982601737</v>
      </c>
      <c r="C56" s="47" t="s">
        <v>143</v>
      </c>
      <c r="D56" s="45" t="s">
        <v>29</v>
      </c>
      <c r="E56" s="104" t="s">
        <v>120</v>
      </c>
      <c r="F56" s="116">
        <v>0</v>
      </c>
      <c r="G56" s="56">
        <f>G54</f>
        <v>0.9306</v>
      </c>
      <c r="H56" s="66">
        <f t="shared" si="7"/>
        <v>38.79388526231769</v>
      </c>
      <c r="I56" s="67">
        <f t="shared" si="8"/>
        <v>41.686960307669985</v>
      </c>
      <c r="J56" s="49">
        <f t="shared" si="9"/>
        <v>148.50514800000002</v>
      </c>
      <c r="K56" s="49">
        <v>159.58</v>
      </c>
      <c r="L56" s="47">
        <v>3</v>
      </c>
      <c r="M56" s="47">
        <v>49</v>
      </c>
      <c r="N56" s="47">
        <v>41</v>
      </c>
      <c r="O56" s="90" t="s">
        <v>145</v>
      </c>
      <c r="P56" s="2">
        <v>1</v>
      </c>
      <c r="Q56" s="5">
        <f t="shared" si="10"/>
        <v>744.2455982601737</v>
      </c>
      <c r="R56" s="5">
        <f t="shared" si="11"/>
        <v>495.505024486799</v>
      </c>
      <c r="S56" s="4">
        <f t="shared" si="12"/>
        <v>35.686438341899745</v>
      </c>
      <c r="T56" s="4">
        <v>2</v>
      </c>
      <c r="U56" s="45"/>
      <c r="V56" s="45"/>
    </row>
    <row r="57" spans="1:22" ht="13.5">
      <c r="A57" s="44"/>
      <c r="B57" s="46">
        <f t="shared" si="6"/>
        <v>741.7116268522859</v>
      </c>
      <c r="C57" s="47" t="s">
        <v>154</v>
      </c>
      <c r="D57" s="45" t="s">
        <v>149</v>
      </c>
      <c r="E57" s="104" t="s">
        <v>153</v>
      </c>
      <c r="F57" s="116">
        <v>0</v>
      </c>
      <c r="G57" s="56">
        <v>0.95</v>
      </c>
      <c r="H57" s="66">
        <f t="shared" si="7"/>
        <v>38.82727411710748</v>
      </c>
      <c r="I57" s="67">
        <f t="shared" si="8"/>
        <v>40.870814860113136</v>
      </c>
      <c r="J57" s="49">
        <f t="shared" si="9"/>
        <v>141.094</v>
      </c>
      <c r="K57" s="49">
        <v>148.52</v>
      </c>
      <c r="L57" s="47">
        <v>3</v>
      </c>
      <c r="M57" s="47">
        <v>38</v>
      </c>
      <c r="N57" s="47">
        <v>2</v>
      </c>
      <c r="O57" s="90" t="s">
        <v>144</v>
      </c>
      <c r="P57" s="2">
        <v>1</v>
      </c>
      <c r="Q57" s="5">
        <f t="shared" si="10"/>
        <v>741.7116268522859</v>
      </c>
      <c r="R57" s="5">
        <f t="shared" si="11"/>
        <v>472.02447571003</v>
      </c>
      <c r="S57" s="4">
        <f t="shared" si="12"/>
        <v>35.5649348830696</v>
      </c>
      <c r="T57" s="4">
        <v>2</v>
      </c>
      <c r="U57" s="45"/>
      <c r="V57" s="45"/>
    </row>
    <row r="58" spans="1:22" ht="13.5">
      <c r="A58" s="45"/>
      <c r="B58" s="46">
        <f t="shared" si="6"/>
        <v>706.5495591217139</v>
      </c>
      <c r="C58" s="47" t="s">
        <v>146</v>
      </c>
      <c r="D58" s="45" t="s">
        <v>57</v>
      </c>
      <c r="E58" s="104" t="s">
        <v>147</v>
      </c>
      <c r="F58" s="116">
        <v>0</v>
      </c>
      <c r="G58" s="56">
        <v>0.9306</v>
      </c>
      <c r="H58" s="66">
        <f t="shared" si="7"/>
        <v>36.80498217935799</v>
      </c>
      <c r="I58" s="67">
        <f t="shared" si="8"/>
        <v>39.54973369799913</v>
      </c>
      <c r="J58" s="49">
        <f t="shared" si="9"/>
        <v>142.04678399999997</v>
      </c>
      <c r="K58" s="49">
        <v>152.64</v>
      </c>
      <c r="L58" s="47">
        <v>3</v>
      </c>
      <c r="M58" s="47">
        <v>51</v>
      </c>
      <c r="N58" s="47">
        <v>34</v>
      </c>
      <c r="O58" s="90" t="s">
        <v>148</v>
      </c>
      <c r="P58" s="2">
        <v>1</v>
      </c>
      <c r="Q58" s="5">
        <f t="shared" si="10"/>
        <v>706.5495591217139</v>
      </c>
      <c r="R58" s="5">
        <f t="shared" si="11"/>
        <v>475.04315664660345</v>
      </c>
      <c r="S58" s="4">
        <f t="shared" si="12"/>
        <v>33.878920259705836</v>
      </c>
      <c r="T58" s="4">
        <v>2</v>
      </c>
      <c r="U58" s="45"/>
      <c r="V58" s="45"/>
    </row>
    <row r="59" spans="1:22" ht="13.5">
      <c r="A59" s="45"/>
      <c r="B59" s="46">
        <f t="shared" si="6"/>
        <v>642.9865240418444</v>
      </c>
      <c r="C59" s="47" t="s">
        <v>130</v>
      </c>
      <c r="D59" s="45" t="s">
        <v>84</v>
      </c>
      <c r="E59" s="104" t="s">
        <v>85</v>
      </c>
      <c r="F59" s="116">
        <v>0</v>
      </c>
      <c r="G59" s="56">
        <v>0.878</v>
      </c>
      <c r="H59" s="66">
        <f t="shared" si="7"/>
        <v>35.81388606060606</v>
      </c>
      <c r="I59" s="67">
        <f t="shared" si="8"/>
        <v>40.79030303030303</v>
      </c>
      <c r="J59" s="49">
        <f t="shared" si="9"/>
        <v>73.86614</v>
      </c>
      <c r="K59" s="49">
        <v>84.13</v>
      </c>
      <c r="L59" s="47">
        <v>2</v>
      </c>
      <c r="M59" s="47">
        <v>3</v>
      </c>
      <c r="N59" s="47">
        <v>45</v>
      </c>
      <c r="O59" s="90" t="s">
        <v>135</v>
      </c>
      <c r="P59" s="2">
        <v>1</v>
      </c>
      <c r="Q59" s="5">
        <f t="shared" si="10"/>
        <v>642.9865240418444</v>
      </c>
      <c r="R59" s="5">
        <f t="shared" si="11"/>
        <v>259.0281833828772</v>
      </c>
      <c r="S59" s="4">
        <f t="shared" si="12"/>
        <v>30.83108452173913</v>
      </c>
      <c r="T59" s="4">
        <v>2</v>
      </c>
      <c r="U59" s="45"/>
      <c r="V59" s="45"/>
    </row>
    <row r="60" spans="1:22" ht="13.5">
      <c r="A60" s="45"/>
      <c r="B60" s="46">
        <f>MAX(R60,P60*Q60)-U60</f>
        <v>400.21009924781515</v>
      </c>
      <c r="C60" s="47" t="s">
        <v>115</v>
      </c>
      <c r="D60" s="45" t="s">
        <v>116</v>
      </c>
      <c r="E60" s="104" t="s">
        <v>150</v>
      </c>
      <c r="F60" s="116">
        <v>0</v>
      </c>
      <c r="G60" s="56">
        <v>0.855</v>
      </c>
      <c r="H60" s="66">
        <f>I60*G60</f>
        <v>20.617296392711044</v>
      </c>
      <c r="I60" s="67">
        <f>+K60/(L60+M60/60+N60/3600)</f>
        <v>24.113796950539232</v>
      </c>
      <c r="J60" s="49">
        <f>G60*K60</f>
        <v>92.39984999999999</v>
      </c>
      <c r="K60" s="49">
        <v>108.07</v>
      </c>
      <c r="L60" s="47">
        <v>4</v>
      </c>
      <c r="M60" s="47">
        <v>28</v>
      </c>
      <c r="N60" s="47">
        <v>54</v>
      </c>
      <c r="O60" s="90" t="s">
        <v>151</v>
      </c>
      <c r="P60" s="2">
        <v>1</v>
      </c>
      <c r="Q60" s="5">
        <f>P60*S60/MAX(S$53:S$55)*1000</f>
        <v>400.21009924781515</v>
      </c>
      <c r="R60" s="5">
        <f>J60/MAX(J$53:J$55)*600*(1+0.1*F60)+25</f>
        <v>317.748058045951</v>
      </c>
      <c r="S60" s="4">
        <f>+P60*K60/(MAX(L60+M60/60+N60/3600,T60)+1/3)*G60*(1+0.1*F60)</f>
        <v>19.19</v>
      </c>
      <c r="T60" s="4">
        <v>2</v>
      </c>
      <c r="U60" s="45"/>
      <c r="V60" s="45"/>
    </row>
    <row r="61" spans="1:22" ht="13.5">
      <c r="A61" s="45"/>
      <c r="B61" s="46">
        <f>MAX(R61,P61*Q61)-U60</f>
        <v>395.1369078865451</v>
      </c>
      <c r="C61" s="47" t="s">
        <v>152</v>
      </c>
      <c r="D61" s="45" t="s">
        <v>155</v>
      </c>
      <c r="E61" s="104" t="s">
        <v>156</v>
      </c>
      <c r="F61" s="117">
        <v>0</v>
      </c>
      <c r="G61" s="56">
        <v>0.95</v>
      </c>
      <c r="H61" s="66">
        <f>I61*G61</f>
        <v>20.89951043545478</v>
      </c>
      <c r="I61" s="67">
        <f>+K61/(L61+M61/60+N61/3600)</f>
        <v>21.99948466889977</v>
      </c>
      <c r="J61" s="49">
        <f>G61*K61</f>
        <v>67.5925</v>
      </c>
      <c r="K61" s="49">
        <v>71.15</v>
      </c>
      <c r="L61" s="47">
        <v>3</v>
      </c>
      <c r="M61" s="47">
        <v>14</v>
      </c>
      <c r="N61" s="47">
        <v>3</v>
      </c>
      <c r="O61" s="84" t="s">
        <v>157</v>
      </c>
      <c r="P61" s="2">
        <v>1</v>
      </c>
      <c r="Q61" s="5">
        <f>P61*S61/MAX(S$53:S$55)*1000</f>
        <v>395.1369078865451</v>
      </c>
      <c r="R61" s="5">
        <f>J61/MAX(J$53:J$55)*600*(1+0.1*F61)+25</f>
        <v>239.15157182041906</v>
      </c>
      <c r="S61" s="4">
        <f>+P61*K61/(MAX(L61+M61/60+N61/3600,T61)+1/3)*G61*(1+0.1*F61)</f>
        <v>18.94674141555711</v>
      </c>
      <c r="T61" s="4">
        <v>2</v>
      </c>
      <c r="U61" s="45"/>
      <c r="V61" s="45"/>
    </row>
    <row r="62" spans="1:22" ht="13.5">
      <c r="A62" s="45"/>
      <c r="U62" s="45"/>
      <c r="V62" s="45"/>
    </row>
    <row r="63" spans="1:22" ht="13.5">
      <c r="A63" s="45" t="s">
        <v>65</v>
      </c>
      <c r="B63" s="45"/>
      <c r="C63" s="45" t="s">
        <v>0</v>
      </c>
      <c r="D63" s="45" t="s">
        <v>1</v>
      </c>
      <c r="E63" s="45" t="s">
        <v>2</v>
      </c>
      <c r="F63" s="45" t="s">
        <v>14</v>
      </c>
      <c r="G63" s="45"/>
      <c r="H63" s="118" t="s">
        <v>3</v>
      </c>
      <c r="I63" s="118"/>
      <c r="J63" s="118" t="s">
        <v>4</v>
      </c>
      <c r="K63" s="118"/>
      <c r="L63" s="118" t="s">
        <v>16</v>
      </c>
      <c r="M63" s="118"/>
      <c r="N63" s="118"/>
      <c r="O63" s="88"/>
      <c r="P63" s="45" t="s">
        <v>37</v>
      </c>
      <c r="Q63" s="45" t="s">
        <v>3</v>
      </c>
      <c r="R63" s="45" t="s">
        <v>36</v>
      </c>
      <c r="S63" s="45" t="s">
        <v>35</v>
      </c>
      <c r="T63" s="45" t="s">
        <v>59</v>
      </c>
      <c r="U63" s="45"/>
      <c r="V63" s="45"/>
    </row>
    <row r="64" spans="1:22" ht="13.5">
      <c r="A64" s="45"/>
      <c r="B64" s="64" t="s">
        <v>5</v>
      </c>
      <c r="C64" s="64" t="s">
        <v>6</v>
      </c>
      <c r="D64" s="64" t="s">
        <v>7</v>
      </c>
      <c r="E64" s="64" t="s">
        <v>8</v>
      </c>
      <c r="F64" s="64" t="s">
        <v>32</v>
      </c>
      <c r="G64" s="65" t="s">
        <v>21</v>
      </c>
      <c r="H64" s="65" t="s">
        <v>21</v>
      </c>
      <c r="I64" s="64" t="s">
        <v>10</v>
      </c>
      <c r="J64" s="64" t="s">
        <v>9</v>
      </c>
      <c r="K64" s="64" t="s">
        <v>10</v>
      </c>
      <c r="L64" s="64" t="s">
        <v>17</v>
      </c>
      <c r="M64" s="64" t="s">
        <v>18</v>
      </c>
      <c r="N64" s="64" t="s">
        <v>19</v>
      </c>
      <c r="O64" s="89" t="s">
        <v>14</v>
      </c>
      <c r="P64" s="64" t="s">
        <v>38</v>
      </c>
      <c r="Q64" s="64" t="s">
        <v>5</v>
      </c>
      <c r="R64" s="64" t="s">
        <v>5</v>
      </c>
      <c r="S64" s="64" t="s">
        <v>42</v>
      </c>
      <c r="T64" s="64" t="s">
        <v>16</v>
      </c>
      <c r="U64" s="64" t="s">
        <v>43</v>
      </c>
      <c r="V64" s="45"/>
    </row>
    <row r="65" spans="1:22" ht="13.5">
      <c r="A65" s="44"/>
      <c r="B65" s="46" t="e">
        <f>MAX(R65,P65*Q65)-U65</f>
        <v>#DIV/0!</v>
      </c>
      <c r="C65" s="47"/>
      <c r="D65" s="45"/>
      <c r="E65" s="45"/>
      <c r="F65" s="68">
        <v>1</v>
      </c>
      <c r="G65" s="71"/>
      <c r="H65" s="66" t="e">
        <f>I65*G65</f>
        <v>#DIV/0!</v>
      </c>
      <c r="I65" s="69" t="e">
        <f>+K65/(L65+M65/60+N65/3600)</f>
        <v>#DIV/0!</v>
      </c>
      <c r="J65" s="49">
        <f>G65*K65</f>
        <v>0</v>
      </c>
      <c r="K65" s="72"/>
      <c r="L65" s="47"/>
      <c r="M65" s="47"/>
      <c r="N65" s="47"/>
      <c r="O65" s="88"/>
      <c r="P65" s="2">
        <v>1</v>
      </c>
      <c r="Q65" s="5" t="e">
        <f>P65*S65/MAX(S$65:S$71)*1000</f>
        <v>#DIV/0!</v>
      </c>
      <c r="R65" s="5" t="e">
        <f>J65/MAX(J$65:J$71)*600*(1+0.1*F65)+25</f>
        <v>#DIV/0!</v>
      </c>
      <c r="S65" s="4">
        <f>+P65*K65/(MAX(L65+M65/60+N65/3600,T65)+1/3)*G65*(1+0.1*F65)</f>
        <v>0</v>
      </c>
      <c r="T65" s="70">
        <v>2.5</v>
      </c>
      <c r="U65" s="45"/>
      <c r="V65" s="45"/>
    </row>
    <row r="66" spans="1:22" ht="13.5">
      <c r="A66" s="44"/>
      <c r="B66" s="46" t="e">
        <f>MAX(R66,P66*Q66)-U66</f>
        <v>#DIV/0!</v>
      </c>
      <c r="C66" s="47"/>
      <c r="D66" s="45"/>
      <c r="E66" s="45"/>
      <c r="F66" s="68">
        <v>0</v>
      </c>
      <c r="G66" s="71"/>
      <c r="H66" s="66" t="e">
        <f>I66*G66</f>
        <v>#DIV/0!</v>
      </c>
      <c r="I66" s="69" t="e">
        <f>+K66/(L66+M66/60+N66/3600)</f>
        <v>#DIV/0!</v>
      </c>
      <c r="J66" s="49">
        <f>G66*K66</f>
        <v>0</v>
      </c>
      <c r="K66" s="72"/>
      <c r="L66" s="47"/>
      <c r="M66" s="47"/>
      <c r="N66" s="47"/>
      <c r="O66" s="90"/>
      <c r="P66" s="2">
        <v>1</v>
      </c>
      <c r="Q66" s="5" t="e">
        <f>P66*S66/MAX(S$65:S$71)*1000</f>
        <v>#DIV/0!</v>
      </c>
      <c r="R66" s="5" t="e">
        <f>J66/MAX(J$65:J$71)*600*(1+0.1*F66)+25</f>
        <v>#DIV/0!</v>
      </c>
      <c r="S66" s="4">
        <f>+P66*K66/(MAX(L66+M66/60+N66/3600,T66)+1/3)*G66*(1+0.1*F66)</f>
        <v>0</v>
      </c>
      <c r="T66" s="70">
        <v>2</v>
      </c>
      <c r="U66" s="45"/>
      <c r="V66" s="45"/>
    </row>
    <row r="67" spans="1:20" ht="13.5">
      <c r="A67" s="24"/>
      <c r="B67" s="46" t="e">
        <f>MAX(R67,P67*Q67)-U67</f>
        <v>#DIV/0!</v>
      </c>
      <c r="C67" s="2"/>
      <c r="D67" s="45"/>
      <c r="E67" s="45"/>
      <c r="F67" s="40">
        <v>0</v>
      </c>
      <c r="G67" s="57"/>
      <c r="H67" s="66" t="e">
        <f>I67*G67</f>
        <v>#DIV/0!</v>
      </c>
      <c r="I67" s="69" t="e">
        <f>+K67/(L67+M67/60+N67/3600)</f>
        <v>#DIV/0!</v>
      </c>
      <c r="J67" s="49">
        <f>G67*K67</f>
        <v>0</v>
      </c>
      <c r="K67" s="59"/>
      <c r="L67" s="2"/>
      <c r="M67" s="2"/>
      <c r="N67" s="2"/>
      <c r="O67" s="88"/>
      <c r="P67" s="2">
        <v>1</v>
      </c>
      <c r="Q67" s="5" t="e">
        <f>P67*S67/MAX(S$65:S$71)*1000</f>
        <v>#DIV/0!</v>
      </c>
      <c r="R67" s="5" t="e">
        <f>J67/MAX(J$65:J$71)*600*(1+0.1*F67)+25</f>
        <v>#DIV/0!</v>
      </c>
      <c r="S67" s="4">
        <f>+P67*K67/(MAX(L67+M67/60+N67/3600,T67)+1/3)*G67*(1+0.1*F67)</f>
        <v>0</v>
      </c>
      <c r="T67" s="4"/>
    </row>
    <row r="68" spans="2:20" ht="13.5">
      <c r="B68" s="3"/>
      <c r="C68" s="2"/>
      <c r="F68" s="40"/>
      <c r="G68" s="57"/>
      <c r="H68" s="66"/>
      <c r="I68" s="69"/>
      <c r="J68" s="49"/>
      <c r="K68" s="59"/>
      <c r="L68" s="2"/>
      <c r="M68" s="2"/>
      <c r="N68" s="2"/>
      <c r="P68" s="2"/>
      <c r="Q68" s="5" t="e">
        <f>P68*S68/MAX(S$65:S$71)*1000</f>
        <v>#DIV/0!</v>
      </c>
      <c r="R68" s="5" t="e">
        <f>J68/MAX(J$65:J$71)*600*(1+0.1*F68)+25</f>
        <v>#DIV/0!</v>
      </c>
      <c r="S68" s="4">
        <f>+P68*K68/(MAX(L68+M68/60+N68/3600,T68)+1/3)*G68*(1+0.1*F68)</f>
        <v>0</v>
      </c>
      <c r="T68" s="4"/>
    </row>
    <row r="69" spans="2:20" ht="13.5">
      <c r="B69" s="3"/>
      <c r="C69" s="2"/>
      <c r="F69" s="40"/>
      <c r="G69" s="57"/>
      <c r="H69" s="66"/>
      <c r="I69" s="69"/>
      <c r="J69" s="49"/>
      <c r="K69" s="59"/>
      <c r="L69" s="2"/>
      <c r="M69" s="2"/>
      <c r="N69" s="2"/>
      <c r="P69" s="2"/>
      <c r="Q69" s="5"/>
      <c r="R69" s="5"/>
      <c r="S69" s="4"/>
      <c r="T69" s="4"/>
    </row>
    <row r="70" spans="1:21" ht="13.5">
      <c r="A70" s="45" t="s">
        <v>66</v>
      </c>
      <c r="B70" s="45"/>
      <c r="C70" s="45" t="s">
        <v>0</v>
      </c>
      <c r="D70" s="45" t="s">
        <v>1</v>
      </c>
      <c r="E70" s="45" t="s">
        <v>2</v>
      </c>
      <c r="F70" s="45" t="s">
        <v>14</v>
      </c>
      <c r="G70" s="45"/>
      <c r="H70" s="118" t="s">
        <v>3</v>
      </c>
      <c r="I70" s="118"/>
      <c r="J70" s="118" t="s">
        <v>4</v>
      </c>
      <c r="K70" s="118"/>
      <c r="L70" s="118" t="s">
        <v>16</v>
      </c>
      <c r="M70" s="118"/>
      <c r="N70" s="118"/>
      <c r="O70" s="88"/>
      <c r="P70" s="45" t="s">
        <v>37</v>
      </c>
      <c r="Q70" s="45" t="s">
        <v>3</v>
      </c>
      <c r="R70" s="45" t="s">
        <v>36</v>
      </c>
      <c r="S70" s="45" t="s">
        <v>35</v>
      </c>
      <c r="T70" s="45" t="s">
        <v>59</v>
      </c>
      <c r="U70" s="45"/>
    </row>
    <row r="71" spans="1:21" ht="13.5">
      <c r="A71" s="45"/>
      <c r="B71" s="64" t="s">
        <v>5</v>
      </c>
      <c r="C71" s="64" t="s">
        <v>6</v>
      </c>
      <c r="D71" s="64" t="s">
        <v>7</v>
      </c>
      <c r="E71" s="64" t="s">
        <v>8</v>
      </c>
      <c r="F71" s="64" t="s">
        <v>32</v>
      </c>
      <c r="G71" s="65" t="s">
        <v>21</v>
      </c>
      <c r="H71" s="65" t="s">
        <v>21</v>
      </c>
      <c r="I71" s="64" t="s">
        <v>10</v>
      </c>
      <c r="J71" s="64" t="s">
        <v>9</v>
      </c>
      <c r="K71" s="64" t="s">
        <v>10</v>
      </c>
      <c r="L71" s="64" t="s">
        <v>17</v>
      </c>
      <c r="M71" s="64" t="s">
        <v>18</v>
      </c>
      <c r="N71" s="64" t="s">
        <v>19</v>
      </c>
      <c r="O71" s="89" t="s">
        <v>14</v>
      </c>
      <c r="P71" s="64" t="s">
        <v>38</v>
      </c>
      <c r="Q71" s="64" t="s">
        <v>5</v>
      </c>
      <c r="R71" s="64" t="s">
        <v>5</v>
      </c>
      <c r="S71" s="64" t="s">
        <v>42</v>
      </c>
      <c r="T71" s="64" t="s">
        <v>16</v>
      </c>
      <c r="U71" s="64" t="s">
        <v>43</v>
      </c>
    </row>
    <row r="72" spans="1:21" ht="13.5">
      <c r="A72" s="44"/>
      <c r="B72" s="46" t="e">
        <f>MAX(R72,P72*Q72)-U72</f>
        <v>#DIV/0!</v>
      </c>
      <c r="C72" s="47"/>
      <c r="D72" s="45"/>
      <c r="E72" s="45"/>
      <c r="F72" s="73">
        <v>0</v>
      </c>
      <c r="G72" s="71"/>
      <c r="H72" s="66" t="e">
        <f>I72*G72</f>
        <v>#DIV/0!</v>
      </c>
      <c r="I72" s="69" t="e">
        <f>+K72/(L72+M72/60+N72/3600)</f>
        <v>#DIV/0!</v>
      </c>
      <c r="J72" s="49">
        <f>G72*K72</f>
        <v>0</v>
      </c>
      <c r="K72" s="75"/>
      <c r="L72" s="47"/>
      <c r="M72" s="47"/>
      <c r="N72" s="47"/>
      <c r="O72" s="88"/>
      <c r="P72" s="2">
        <v>1</v>
      </c>
      <c r="Q72" s="5" t="e">
        <f aca="true" t="shared" si="13" ref="Q72:Q82">P72*S72/MAX(S$72:S$83)*1000</f>
        <v>#DIV/0!</v>
      </c>
      <c r="R72" s="5" t="e">
        <f>J72/MAX(J72:J$83)*600*(1+0.1*F72)+25</f>
        <v>#DIV/0!</v>
      </c>
      <c r="S72" s="4">
        <f>+P72*K72/(MAX(L72+M72/60+N72/3600,T72)+1/3)*G72*(1+0.1*F72)</f>
        <v>0</v>
      </c>
      <c r="T72" s="70">
        <v>2</v>
      </c>
      <c r="U72" s="45"/>
    </row>
    <row r="73" spans="1:21" ht="13.5">
      <c r="A73" s="44"/>
      <c r="B73" s="46" t="e">
        <f aca="true" t="shared" si="14" ref="B73:B82">MAX(R73,P73*Q73)-U73</f>
        <v>#DIV/0!</v>
      </c>
      <c r="C73" s="47"/>
      <c r="D73" s="45"/>
      <c r="E73" s="45"/>
      <c r="F73" s="73">
        <v>1</v>
      </c>
      <c r="G73" s="71"/>
      <c r="H73" s="66" t="e">
        <f aca="true" t="shared" si="15" ref="H73:H82">I73*G73</f>
        <v>#DIV/0!</v>
      </c>
      <c r="I73" s="69" t="e">
        <f aca="true" t="shared" si="16" ref="I73:I82">+K73/(L73+M73/60+N73/3600)</f>
        <v>#DIV/0!</v>
      </c>
      <c r="J73" s="49">
        <f aca="true" t="shared" si="17" ref="J73:J82">G73*K73</f>
        <v>0</v>
      </c>
      <c r="K73" s="75"/>
      <c r="L73" s="47"/>
      <c r="M73" s="47"/>
      <c r="N73" s="47"/>
      <c r="O73" s="90"/>
      <c r="P73" s="2">
        <v>1</v>
      </c>
      <c r="Q73" s="5" t="e">
        <f t="shared" si="13"/>
        <v>#DIV/0!</v>
      </c>
      <c r="R73" s="5" t="e">
        <f>J73/MAX(J73:J$83)*600*(1+0.1*F73)+25</f>
        <v>#DIV/0!</v>
      </c>
      <c r="S73" s="4">
        <f aca="true" t="shared" si="18" ref="S73:S82">+P73*K73/(MAX(L73+M73/60+N73/3600,T73)+1/3)*G73*(1+0.1*F73)</f>
        <v>0</v>
      </c>
      <c r="T73" s="70">
        <v>3</v>
      </c>
      <c r="U73" s="45"/>
    </row>
    <row r="74" spans="1:20" ht="13.5">
      <c r="A74" s="24"/>
      <c r="B74" s="46" t="e">
        <f t="shared" si="14"/>
        <v>#DIV/0!</v>
      </c>
      <c r="C74" s="2"/>
      <c r="D74" s="45"/>
      <c r="E74" s="45"/>
      <c r="F74" s="74">
        <v>1</v>
      </c>
      <c r="G74" s="57"/>
      <c r="H74" s="66" t="e">
        <f t="shared" si="15"/>
        <v>#DIV/0!</v>
      </c>
      <c r="I74" s="69" t="e">
        <f t="shared" si="16"/>
        <v>#DIV/0!</v>
      </c>
      <c r="J74" s="49">
        <f t="shared" si="17"/>
        <v>0</v>
      </c>
      <c r="K74" s="70"/>
      <c r="L74" s="2"/>
      <c r="M74" s="2"/>
      <c r="N74" s="2"/>
      <c r="O74" s="88"/>
      <c r="P74" s="2">
        <v>1</v>
      </c>
      <c r="Q74" s="5" t="e">
        <f t="shared" si="13"/>
        <v>#DIV/0!</v>
      </c>
      <c r="R74" s="5" t="e">
        <f>J74/MAX(J74:J$83)*600*(1+0.1*F74)+25</f>
        <v>#DIV/0!</v>
      </c>
      <c r="S74" s="4">
        <f t="shared" si="18"/>
        <v>0</v>
      </c>
      <c r="T74" s="70">
        <v>2</v>
      </c>
    </row>
    <row r="75" spans="1:20" ht="13.5">
      <c r="A75" s="24"/>
      <c r="B75" s="46" t="e">
        <f>MAX(R75,P75*Q75)-U79</f>
        <v>#DIV/0!</v>
      </c>
      <c r="C75" s="2"/>
      <c r="D75" s="45"/>
      <c r="E75" s="45"/>
      <c r="F75" s="42">
        <v>1</v>
      </c>
      <c r="G75" s="53"/>
      <c r="H75" s="66" t="e">
        <f>I75*G75</f>
        <v>#DIV/0!</v>
      </c>
      <c r="I75" s="69" t="e">
        <f>+K75/(L75+M75/60+N75/3600)</f>
        <v>#DIV/0!</v>
      </c>
      <c r="J75" s="49">
        <f>G75*K75</f>
        <v>0</v>
      </c>
      <c r="K75" s="70"/>
      <c r="L75" s="2"/>
      <c r="M75" s="2"/>
      <c r="N75" s="2"/>
      <c r="O75" s="88"/>
      <c r="P75" s="2">
        <v>1</v>
      </c>
      <c r="Q75" s="5" t="e">
        <f t="shared" si="13"/>
        <v>#DIV/0!</v>
      </c>
      <c r="R75" s="5" t="e">
        <f>J75/MAX(J75:J$83)*600*(1+0.1*F75)+25</f>
        <v>#DIV/0!</v>
      </c>
      <c r="S75" s="4">
        <f>+P75*K75/(MAX(L75+M75/60+N75/3600,T75)+1/3)*G75*(1+0.1*F75)</f>
        <v>0</v>
      </c>
      <c r="T75" s="70">
        <v>3</v>
      </c>
    </row>
    <row r="76" spans="2:20" ht="13.5">
      <c r="B76" s="46" t="e">
        <f t="shared" si="14"/>
        <v>#DIV/0!</v>
      </c>
      <c r="C76" s="2"/>
      <c r="D76" s="45"/>
      <c r="E76" s="45"/>
      <c r="F76" s="40">
        <v>0</v>
      </c>
      <c r="G76" s="53"/>
      <c r="H76" s="66" t="e">
        <f t="shared" si="15"/>
        <v>#DIV/0!</v>
      </c>
      <c r="I76" s="69" t="e">
        <f t="shared" si="16"/>
        <v>#DIV/0!</v>
      </c>
      <c r="J76" s="49">
        <f t="shared" si="17"/>
        <v>0</v>
      </c>
      <c r="K76" s="70"/>
      <c r="L76" s="2"/>
      <c r="M76" s="2"/>
      <c r="N76" s="2"/>
      <c r="O76" s="88"/>
      <c r="P76" s="2">
        <v>1</v>
      </c>
      <c r="Q76" s="5" t="e">
        <f t="shared" si="13"/>
        <v>#DIV/0!</v>
      </c>
      <c r="R76" s="5" t="e">
        <f>J76/MAX(J76:J$83)*600*(1+0.1*F76)+25</f>
        <v>#DIV/0!</v>
      </c>
      <c r="S76" s="4">
        <f t="shared" si="18"/>
        <v>0</v>
      </c>
      <c r="T76" s="70">
        <v>2</v>
      </c>
    </row>
    <row r="77" spans="2:20" ht="13.5">
      <c r="B77" s="46" t="e">
        <f t="shared" si="14"/>
        <v>#DIV/0!</v>
      </c>
      <c r="C77" s="2"/>
      <c r="D77" s="45"/>
      <c r="E77" s="45"/>
      <c r="F77" s="41">
        <v>1</v>
      </c>
      <c r="G77" s="53"/>
      <c r="H77" s="66" t="e">
        <f t="shared" si="15"/>
        <v>#DIV/0!</v>
      </c>
      <c r="I77" s="69" t="e">
        <f t="shared" si="16"/>
        <v>#DIV/0!</v>
      </c>
      <c r="J77" s="49">
        <f t="shared" si="17"/>
        <v>0</v>
      </c>
      <c r="K77" s="70"/>
      <c r="L77" s="2"/>
      <c r="M77" s="2"/>
      <c r="N77" s="2"/>
      <c r="P77" s="2">
        <v>1</v>
      </c>
      <c r="Q77" s="5" t="e">
        <f t="shared" si="13"/>
        <v>#DIV/0!</v>
      </c>
      <c r="R77" s="5" t="e">
        <f>J77/MAX(J77:J$83)*600*(1+0.1*F77)+25</f>
        <v>#DIV/0!</v>
      </c>
      <c r="S77" s="4">
        <f t="shared" si="18"/>
        <v>0</v>
      </c>
      <c r="T77" s="70">
        <v>2</v>
      </c>
    </row>
    <row r="78" spans="2:20" ht="13.5">
      <c r="B78" s="46" t="e">
        <f t="shared" si="14"/>
        <v>#DIV/0!</v>
      </c>
      <c r="C78" s="2"/>
      <c r="D78" s="45"/>
      <c r="E78" s="45"/>
      <c r="F78" s="41">
        <v>1</v>
      </c>
      <c r="G78" s="53"/>
      <c r="H78" s="66" t="e">
        <f t="shared" si="15"/>
        <v>#DIV/0!</v>
      </c>
      <c r="I78" s="69" t="e">
        <f t="shared" si="16"/>
        <v>#DIV/0!</v>
      </c>
      <c r="J78" s="49">
        <f t="shared" si="17"/>
        <v>0</v>
      </c>
      <c r="K78" s="70"/>
      <c r="L78" s="2"/>
      <c r="M78" s="2"/>
      <c r="N78" s="2"/>
      <c r="O78" s="88"/>
      <c r="P78" s="2">
        <v>1</v>
      </c>
      <c r="Q78" s="5" t="e">
        <f t="shared" si="13"/>
        <v>#DIV/0!</v>
      </c>
      <c r="R78" s="5" t="e">
        <f>J78/MAX(J78:J$83)*600*(1+0.1*F78)+25</f>
        <v>#DIV/0!</v>
      </c>
      <c r="S78" s="4">
        <f t="shared" si="18"/>
        <v>0</v>
      </c>
      <c r="T78" s="70">
        <v>2</v>
      </c>
    </row>
    <row r="79" spans="2:20" ht="13.5">
      <c r="B79" s="46" t="e">
        <f t="shared" si="14"/>
        <v>#DIV/0!</v>
      </c>
      <c r="C79" s="2"/>
      <c r="D79" s="45"/>
      <c r="E79" s="45"/>
      <c r="F79" s="76">
        <v>0</v>
      </c>
      <c r="G79" s="53"/>
      <c r="H79" s="66" t="e">
        <f t="shared" si="15"/>
        <v>#DIV/0!</v>
      </c>
      <c r="I79" s="69" t="e">
        <f t="shared" si="16"/>
        <v>#DIV/0!</v>
      </c>
      <c r="J79" s="49">
        <f t="shared" si="17"/>
        <v>0</v>
      </c>
      <c r="K79" s="70"/>
      <c r="L79" s="2"/>
      <c r="M79" s="2"/>
      <c r="N79" s="2"/>
      <c r="O79" s="88"/>
      <c r="P79" s="2">
        <v>1</v>
      </c>
      <c r="Q79" s="5" t="e">
        <f t="shared" si="13"/>
        <v>#DIV/0!</v>
      </c>
      <c r="R79" s="5" t="e">
        <f>J79/MAX(J79:J$83)*600*(1+0.1*F79)+25</f>
        <v>#DIV/0!</v>
      </c>
      <c r="S79" s="4">
        <f t="shared" si="18"/>
        <v>0</v>
      </c>
      <c r="T79" s="70">
        <v>2</v>
      </c>
    </row>
    <row r="80" spans="1:20" ht="13.5">
      <c r="A80" s="24"/>
      <c r="B80" s="46" t="e">
        <f t="shared" si="14"/>
        <v>#DIV/0!</v>
      </c>
      <c r="C80" s="2"/>
      <c r="D80" s="45"/>
      <c r="E80" s="45"/>
      <c r="F80" s="42">
        <v>0</v>
      </c>
      <c r="G80" s="53"/>
      <c r="H80" s="66" t="e">
        <f t="shared" si="15"/>
        <v>#DIV/0!</v>
      </c>
      <c r="I80" s="69" t="e">
        <f t="shared" si="16"/>
        <v>#DIV/0!</v>
      </c>
      <c r="J80" s="49">
        <f t="shared" si="17"/>
        <v>0</v>
      </c>
      <c r="K80" s="70"/>
      <c r="L80" s="2"/>
      <c r="M80" s="2"/>
      <c r="N80" s="2"/>
      <c r="O80" s="90"/>
      <c r="P80" s="2">
        <v>1</v>
      </c>
      <c r="Q80" s="5" t="e">
        <f t="shared" si="13"/>
        <v>#DIV/0!</v>
      </c>
      <c r="R80" s="5" t="e">
        <f>J80/MAX(J80:J$83)*600*(1+0.1*F80)+25</f>
        <v>#DIV/0!</v>
      </c>
      <c r="S80" s="4">
        <f t="shared" si="18"/>
        <v>0</v>
      </c>
      <c r="T80" s="70">
        <v>1</v>
      </c>
    </row>
    <row r="81" spans="2:20" ht="13.5">
      <c r="B81" s="46" t="e">
        <f t="shared" si="14"/>
        <v>#DIV/0!</v>
      </c>
      <c r="C81" s="2"/>
      <c r="F81" s="42"/>
      <c r="G81" s="53"/>
      <c r="H81" s="66" t="e">
        <f t="shared" si="15"/>
        <v>#DIV/0!</v>
      </c>
      <c r="I81" s="69" t="e">
        <f t="shared" si="16"/>
        <v>#DIV/0!</v>
      </c>
      <c r="J81" s="49">
        <f t="shared" si="17"/>
        <v>0</v>
      </c>
      <c r="K81" s="70"/>
      <c r="L81" s="2"/>
      <c r="M81" s="2"/>
      <c r="N81" s="2"/>
      <c r="P81" s="2"/>
      <c r="Q81" s="5" t="e">
        <f t="shared" si="13"/>
        <v>#DIV/0!</v>
      </c>
      <c r="R81" s="5" t="e">
        <f>J81/MAX(J81:J$83)*600*(1+0.1*F81)+25</f>
        <v>#DIV/0!</v>
      </c>
      <c r="S81" s="4">
        <f t="shared" si="18"/>
        <v>0</v>
      </c>
      <c r="T81" s="4"/>
    </row>
    <row r="82" spans="2:20" ht="13.5">
      <c r="B82" s="46" t="e">
        <f t="shared" si="14"/>
        <v>#DIV/0!</v>
      </c>
      <c r="C82" s="2"/>
      <c r="F82" s="42"/>
      <c r="G82" s="53"/>
      <c r="H82" s="66" t="e">
        <f t="shared" si="15"/>
        <v>#DIV/0!</v>
      </c>
      <c r="I82" s="69" t="e">
        <f t="shared" si="16"/>
        <v>#DIV/0!</v>
      </c>
      <c r="J82" s="49">
        <f t="shared" si="17"/>
        <v>0</v>
      </c>
      <c r="K82" s="70"/>
      <c r="L82" s="2"/>
      <c r="M82" s="2"/>
      <c r="N82" s="2"/>
      <c r="P82" s="2"/>
      <c r="Q82" s="5" t="e">
        <f t="shared" si="13"/>
        <v>#DIV/0!</v>
      </c>
      <c r="R82" s="5" t="e">
        <f>J82/MAX(J82:J$83)*600*(1+0.1*F82)+25</f>
        <v>#DIV/0!</v>
      </c>
      <c r="S82" s="4">
        <f t="shared" si="18"/>
        <v>0</v>
      </c>
      <c r="T82" s="4"/>
    </row>
    <row r="83" spans="2:20" ht="13.5">
      <c r="B83" s="46">
        <f>MAX(R83,P83*Q83)-U83</f>
        <v>0</v>
      </c>
      <c r="C83" s="2"/>
      <c r="F83" s="42"/>
      <c r="G83" s="31"/>
      <c r="H83" s="4"/>
      <c r="I83" s="4"/>
      <c r="J83" s="4"/>
      <c r="K83" s="4"/>
      <c r="L83" s="2"/>
      <c r="M83" s="2"/>
      <c r="N83" s="2"/>
      <c r="P83" s="2"/>
      <c r="Q83" s="5"/>
      <c r="R83" s="5"/>
      <c r="S83" s="4"/>
      <c r="T83" s="4"/>
    </row>
    <row r="84" spans="2:20" ht="13.5">
      <c r="B84" s="46">
        <f>MAX(R84,P84*Q84)-U84</f>
        <v>0</v>
      </c>
      <c r="C84" s="2"/>
      <c r="F84" s="42"/>
      <c r="G84" s="31"/>
      <c r="H84" s="4"/>
      <c r="I84" s="4"/>
      <c r="J84" s="4"/>
      <c r="K84" s="4"/>
      <c r="L84" s="2"/>
      <c r="M84" s="2"/>
      <c r="N84" s="2"/>
      <c r="P84" s="2"/>
      <c r="Q84" s="5"/>
      <c r="R84" s="5"/>
      <c r="S84" s="4"/>
      <c r="T84" s="4"/>
    </row>
    <row r="85" spans="1:21" ht="13.5">
      <c r="A85" s="45" t="s">
        <v>67</v>
      </c>
      <c r="B85" s="45"/>
      <c r="C85" s="45" t="s">
        <v>0</v>
      </c>
      <c r="D85" s="45" t="s">
        <v>1</v>
      </c>
      <c r="E85" s="45" t="s">
        <v>2</v>
      </c>
      <c r="F85" s="45" t="s">
        <v>14</v>
      </c>
      <c r="G85" s="45"/>
      <c r="H85" s="118" t="s">
        <v>3</v>
      </c>
      <c r="I85" s="118"/>
      <c r="J85" s="118" t="s">
        <v>4</v>
      </c>
      <c r="K85" s="118"/>
      <c r="L85" s="118" t="s">
        <v>16</v>
      </c>
      <c r="M85" s="118"/>
      <c r="N85" s="118"/>
      <c r="O85" s="88"/>
      <c r="P85" s="45" t="s">
        <v>37</v>
      </c>
      <c r="Q85" s="45" t="s">
        <v>3</v>
      </c>
      <c r="R85" s="45" t="s">
        <v>36</v>
      </c>
      <c r="S85" s="45" t="s">
        <v>35</v>
      </c>
      <c r="T85" s="45" t="s">
        <v>59</v>
      </c>
      <c r="U85" s="45"/>
    </row>
    <row r="86" spans="1:21" ht="13.5">
      <c r="A86" s="45"/>
      <c r="B86" s="64" t="s">
        <v>5</v>
      </c>
      <c r="C86" s="64" t="s">
        <v>6</v>
      </c>
      <c r="D86" s="64" t="s">
        <v>7</v>
      </c>
      <c r="E86" s="64" t="s">
        <v>8</v>
      </c>
      <c r="F86" s="64" t="s">
        <v>32</v>
      </c>
      <c r="G86" s="65" t="s">
        <v>21</v>
      </c>
      <c r="H86" s="65" t="s">
        <v>21</v>
      </c>
      <c r="I86" s="64" t="s">
        <v>10</v>
      </c>
      <c r="J86" s="64" t="s">
        <v>9</v>
      </c>
      <c r="K86" s="64" t="s">
        <v>10</v>
      </c>
      <c r="L86" s="64" t="s">
        <v>17</v>
      </c>
      <c r="M86" s="64" t="s">
        <v>18</v>
      </c>
      <c r="N86" s="64" t="s">
        <v>19</v>
      </c>
      <c r="O86" s="89" t="s">
        <v>14</v>
      </c>
      <c r="P86" s="64" t="s">
        <v>38</v>
      </c>
      <c r="Q86" s="64" t="s">
        <v>5</v>
      </c>
      <c r="R86" s="64" t="s">
        <v>5</v>
      </c>
      <c r="S86" s="64" t="s">
        <v>42</v>
      </c>
      <c r="T86" s="64" t="s">
        <v>16</v>
      </c>
      <c r="U86" s="64" t="s">
        <v>43</v>
      </c>
    </row>
    <row r="87" spans="1:21" ht="13.5">
      <c r="A87" s="44"/>
      <c r="B87" s="46" t="e">
        <f>MAX(R87,P87*Q87)-U87</f>
        <v>#DIV/0!</v>
      </c>
      <c r="C87" s="47"/>
      <c r="D87" s="45"/>
      <c r="E87" s="45"/>
      <c r="F87" s="77">
        <v>0</v>
      </c>
      <c r="G87" s="71"/>
      <c r="H87" s="66" t="e">
        <f aca="true" t="shared" si="19" ref="H87:H92">I87*G87</f>
        <v>#DIV/0!</v>
      </c>
      <c r="I87" s="69" t="e">
        <f aca="true" t="shared" si="20" ref="I87:I99">+K87/(L87+M87/60+N87/3600)</f>
        <v>#DIV/0!</v>
      </c>
      <c r="J87" s="49">
        <f aca="true" t="shared" si="21" ref="J87:J92">G87*K87</f>
        <v>0</v>
      </c>
      <c r="K87" s="75"/>
      <c r="L87" s="47"/>
      <c r="M87" s="47"/>
      <c r="N87" s="47"/>
      <c r="O87" s="88"/>
      <c r="P87" s="2">
        <v>1</v>
      </c>
      <c r="Q87" s="5" t="e">
        <f aca="true" t="shared" si="22" ref="Q87:Q99">P87*S87/MAX(S$87:S$98)*1000</f>
        <v>#DIV/0!</v>
      </c>
      <c r="R87" s="5" t="e">
        <f>J87/MAX(J$87:$K98)*600*(1+0.1*F87)+25</f>
        <v>#DIV/0!</v>
      </c>
      <c r="S87" s="4">
        <f aca="true" t="shared" si="23" ref="S87:S92">+P87*K87/(MAX(L87+M87/60+N87/3600,T87)+1/3)*G87*(1+0.1*F87)</f>
        <v>0</v>
      </c>
      <c r="T87" s="70">
        <v>2</v>
      </c>
      <c r="U87" s="45"/>
    </row>
    <row r="88" spans="1:21" ht="13.5">
      <c r="A88" s="44"/>
      <c r="B88" s="46" t="e">
        <f aca="true" t="shared" si="24" ref="B88:B93">MAX(R88,P88*Q88)-U88</f>
        <v>#DIV/0!</v>
      </c>
      <c r="C88" s="47"/>
      <c r="D88" s="45"/>
      <c r="E88" s="45"/>
      <c r="F88" s="77">
        <v>1</v>
      </c>
      <c r="G88" s="71"/>
      <c r="H88" s="66" t="e">
        <f t="shared" si="19"/>
        <v>#DIV/0!</v>
      </c>
      <c r="I88" s="69" t="e">
        <f t="shared" si="20"/>
        <v>#DIV/0!</v>
      </c>
      <c r="J88" s="49">
        <f t="shared" si="21"/>
        <v>0</v>
      </c>
      <c r="K88" s="75"/>
      <c r="L88" s="47"/>
      <c r="M88" s="47"/>
      <c r="N88" s="47"/>
      <c r="O88" s="90"/>
      <c r="P88" s="2">
        <v>1</v>
      </c>
      <c r="Q88" s="5" t="e">
        <f t="shared" si="22"/>
        <v>#DIV/0!</v>
      </c>
      <c r="R88" s="5" t="e">
        <f>J88/MAX(J$87:$K99)*600*(1+0.1*F88)+25</f>
        <v>#DIV/0!</v>
      </c>
      <c r="S88" s="4">
        <f t="shared" si="23"/>
        <v>0</v>
      </c>
      <c r="T88" s="70">
        <v>2.5</v>
      </c>
      <c r="U88" s="45"/>
    </row>
    <row r="89" spans="1:20" ht="13.5">
      <c r="A89" s="24"/>
      <c r="B89" s="46" t="e">
        <f t="shared" si="24"/>
        <v>#DIV/0!</v>
      </c>
      <c r="C89" s="2"/>
      <c r="D89" s="45"/>
      <c r="E89" s="45"/>
      <c r="F89" s="78">
        <v>1</v>
      </c>
      <c r="G89" s="57"/>
      <c r="H89" s="66" t="e">
        <f t="shared" si="19"/>
        <v>#DIV/0!</v>
      </c>
      <c r="I89" s="69" t="e">
        <f t="shared" si="20"/>
        <v>#DIV/0!</v>
      </c>
      <c r="J89" s="49">
        <f t="shared" si="21"/>
        <v>0</v>
      </c>
      <c r="K89" s="70"/>
      <c r="L89" s="2"/>
      <c r="M89" s="2"/>
      <c r="N89" s="2"/>
      <c r="O89" s="88"/>
      <c r="P89" s="2">
        <v>1</v>
      </c>
      <c r="Q89" s="5" t="e">
        <f t="shared" si="22"/>
        <v>#DIV/0!</v>
      </c>
      <c r="R89" s="5" t="e">
        <f>J89/MAX(J$87:$K100)*600*(1+0.1*F89)+25</f>
        <v>#DIV/0!</v>
      </c>
      <c r="S89" s="4">
        <f t="shared" si="23"/>
        <v>0</v>
      </c>
      <c r="T89" s="70">
        <v>2</v>
      </c>
    </row>
    <row r="90" spans="1:20" ht="13.5">
      <c r="A90" s="24"/>
      <c r="B90" s="46" t="e">
        <f t="shared" si="24"/>
        <v>#DIV/0!</v>
      </c>
      <c r="C90" s="2"/>
      <c r="D90" s="45"/>
      <c r="E90" s="45"/>
      <c r="F90" s="78">
        <v>1</v>
      </c>
      <c r="G90" s="53"/>
      <c r="H90" s="66" t="e">
        <f t="shared" si="19"/>
        <v>#DIV/0!</v>
      </c>
      <c r="I90" s="69" t="e">
        <f t="shared" si="20"/>
        <v>#DIV/0!</v>
      </c>
      <c r="J90" s="49">
        <f t="shared" si="21"/>
        <v>0</v>
      </c>
      <c r="K90" s="70"/>
      <c r="L90" s="2"/>
      <c r="M90" s="2"/>
      <c r="N90" s="2"/>
      <c r="O90" s="88"/>
      <c r="P90" s="2">
        <v>1</v>
      </c>
      <c r="Q90" s="5" t="e">
        <f t="shared" si="22"/>
        <v>#DIV/0!</v>
      </c>
      <c r="R90" s="5" t="e">
        <f>J90/MAX(J$87:$K101)*600*(1+0.1*F90)+25</f>
        <v>#DIV/0!</v>
      </c>
      <c r="S90" s="4">
        <f t="shared" si="23"/>
        <v>0</v>
      </c>
      <c r="T90" s="70">
        <v>2</v>
      </c>
    </row>
    <row r="91" spans="1:20" ht="13.5">
      <c r="A91" s="24"/>
      <c r="B91" s="46" t="e">
        <f t="shared" si="24"/>
        <v>#DIV/0!</v>
      </c>
      <c r="C91" s="2"/>
      <c r="D91" s="45"/>
      <c r="E91" s="45"/>
      <c r="F91" s="80">
        <v>0</v>
      </c>
      <c r="G91" s="53"/>
      <c r="H91" s="66" t="e">
        <f t="shared" si="19"/>
        <v>#DIV/0!</v>
      </c>
      <c r="I91" s="69" t="e">
        <f t="shared" si="20"/>
        <v>#DIV/0!</v>
      </c>
      <c r="J91" s="49">
        <f t="shared" si="21"/>
        <v>0</v>
      </c>
      <c r="K91" s="70"/>
      <c r="L91" s="2"/>
      <c r="M91" s="2"/>
      <c r="N91" s="2"/>
      <c r="O91" s="88"/>
      <c r="P91" s="2">
        <v>1</v>
      </c>
      <c r="Q91" s="5" t="e">
        <f t="shared" si="22"/>
        <v>#DIV/0!</v>
      </c>
      <c r="R91" s="5" t="e">
        <f>J91/MAX(J$87:$K103)*600*(1+0.1*F91)+25</f>
        <v>#DIV/0!</v>
      </c>
      <c r="S91" s="4">
        <f t="shared" si="23"/>
        <v>0</v>
      </c>
      <c r="T91" s="70">
        <v>2</v>
      </c>
    </row>
    <row r="92" spans="1:20" ht="13.5">
      <c r="A92" s="24"/>
      <c r="B92" s="46" t="e">
        <f t="shared" si="24"/>
        <v>#DIV/0!</v>
      </c>
      <c r="C92" s="2"/>
      <c r="D92" s="45"/>
      <c r="E92" s="45"/>
      <c r="F92" s="79">
        <v>1</v>
      </c>
      <c r="G92" s="53"/>
      <c r="H92" s="66" t="e">
        <f t="shared" si="19"/>
        <v>#DIV/0!</v>
      </c>
      <c r="I92" s="69" t="e">
        <f t="shared" si="20"/>
        <v>#DIV/0!</v>
      </c>
      <c r="J92" s="49">
        <f t="shared" si="21"/>
        <v>0</v>
      </c>
      <c r="K92" s="70"/>
      <c r="L92" s="2"/>
      <c r="M92" s="2"/>
      <c r="N92" s="2"/>
      <c r="O92" s="88"/>
      <c r="P92" s="2">
        <v>1</v>
      </c>
      <c r="Q92" s="5" t="e">
        <f t="shared" si="22"/>
        <v>#DIV/0!</v>
      </c>
      <c r="R92" s="5" t="e">
        <f>J92/MAX(J$87:$K102)*600*(1+0.1*F92)+25</f>
        <v>#DIV/0!</v>
      </c>
      <c r="S92" s="4">
        <f t="shared" si="23"/>
        <v>0</v>
      </c>
      <c r="T92" s="70">
        <v>2</v>
      </c>
    </row>
    <row r="93" spans="2:20" ht="13.5">
      <c r="B93" s="46" t="e">
        <f t="shared" si="24"/>
        <v>#DIV/0!</v>
      </c>
      <c r="C93" s="2"/>
      <c r="D93" s="45"/>
      <c r="E93" s="45"/>
      <c r="F93" s="78">
        <v>0</v>
      </c>
      <c r="G93" s="53"/>
      <c r="H93" s="66" t="e">
        <f aca="true" t="shared" si="25" ref="H93:H99">I93*G93</f>
        <v>#DIV/0!</v>
      </c>
      <c r="I93" s="69" t="e">
        <f t="shared" si="20"/>
        <v>#DIV/0!</v>
      </c>
      <c r="J93" s="49">
        <f aca="true" t="shared" si="26" ref="J93:J99">G93*K93</f>
        <v>0</v>
      </c>
      <c r="K93" s="70"/>
      <c r="L93" s="2"/>
      <c r="M93" s="2"/>
      <c r="N93" s="2"/>
      <c r="O93" s="88"/>
      <c r="P93" s="2">
        <v>1</v>
      </c>
      <c r="Q93" s="5" t="e">
        <f t="shared" si="22"/>
        <v>#DIV/0!</v>
      </c>
      <c r="R93" s="5" t="e">
        <f>J93/MAX(J$87:$K102)*600*(1+0.1*F93)+25</f>
        <v>#DIV/0!</v>
      </c>
      <c r="S93" s="4">
        <f aca="true" t="shared" si="27" ref="S93:S99">+P93*K93/(MAX(L93+M93/60+N93/3600,T93)+1/3)*G93*(1+0.1*F93)</f>
        <v>0</v>
      </c>
      <c r="T93" s="70">
        <v>2</v>
      </c>
    </row>
    <row r="94" spans="2:20" ht="13.5">
      <c r="B94" s="46" t="e">
        <f aca="true" t="shared" si="28" ref="B94:B99">MAX(R94,P94*Q94)-U94</f>
        <v>#DIV/0!</v>
      </c>
      <c r="C94" s="2"/>
      <c r="D94" s="45"/>
      <c r="E94" s="45"/>
      <c r="F94" s="78">
        <v>0</v>
      </c>
      <c r="G94" s="53"/>
      <c r="H94" s="66" t="e">
        <f t="shared" si="25"/>
        <v>#DIV/0!</v>
      </c>
      <c r="I94" s="69" t="e">
        <f t="shared" si="20"/>
        <v>#DIV/0!</v>
      </c>
      <c r="J94" s="49">
        <f t="shared" si="26"/>
        <v>0</v>
      </c>
      <c r="K94" s="70"/>
      <c r="L94" s="2"/>
      <c r="M94" s="2"/>
      <c r="N94" s="2"/>
      <c r="P94" s="2">
        <v>1</v>
      </c>
      <c r="Q94" s="5" t="e">
        <f t="shared" si="22"/>
        <v>#DIV/0!</v>
      </c>
      <c r="R94" s="5" t="e">
        <f>J94/MAX(J$87:$K103)*600*(1+0.1*F94)+25</f>
        <v>#DIV/0!</v>
      </c>
      <c r="S94" s="4">
        <f t="shared" si="27"/>
        <v>0</v>
      </c>
      <c r="T94" s="70">
        <v>2</v>
      </c>
    </row>
    <row r="95" spans="2:20" ht="13.5">
      <c r="B95" s="46" t="e">
        <f t="shared" si="28"/>
        <v>#DIV/0!</v>
      </c>
      <c r="C95" s="2"/>
      <c r="D95" s="45"/>
      <c r="E95" s="45"/>
      <c r="F95" s="78"/>
      <c r="G95" s="53"/>
      <c r="H95" s="66" t="e">
        <f t="shared" si="25"/>
        <v>#DIV/0!</v>
      </c>
      <c r="I95" s="69" t="e">
        <f t="shared" si="20"/>
        <v>#DIV/0!</v>
      </c>
      <c r="J95" s="49">
        <f t="shared" si="26"/>
        <v>0</v>
      </c>
      <c r="K95" s="70"/>
      <c r="L95" s="2"/>
      <c r="M95" s="2"/>
      <c r="N95" s="2"/>
      <c r="O95" s="88"/>
      <c r="P95" s="2">
        <v>0</v>
      </c>
      <c r="Q95" s="5" t="e">
        <f t="shared" si="22"/>
        <v>#DIV/0!</v>
      </c>
      <c r="R95" s="5" t="e">
        <f>J95/MAX(J$87:$K104)*600*(1+0.1*F95)+25</f>
        <v>#DIV/0!</v>
      </c>
      <c r="S95" s="4">
        <f t="shared" si="27"/>
        <v>0</v>
      </c>
      <c r="T95" s="70">
        <v>2</v>
      </c>
    </row>
    <row r="96" spans="2:20" ht="13.5">
      <c r="B96" s="46" t="e">
        <f t="shared" si="28"/>
        <v>#DIV/0!</v>
      </c>
      <c r="C96" s="2"/>
      <c r="D96" s="45"/>
      <c r="E96" s="45"/>
      <c r="F96" s="78"/>
      <c r="G96" s="53"/>
      <c r="H96" s="66" t="e">
        <f t="shared" si="25"/>
        <v>#DIV/0!</v>
      </c>
      <c r="I96" s="69" t="e">
        <f t="shared" si="20"/>
        <v>#DIV/0!</v>
      </c>
      <c r="J96" s="49">
        <f t="shared" si="26"/>
        <v>0</v>
      </c>
      <c r="K96" s="70"/>
      <c r="L96" s="2"/>
      <c r="M96" s="2"/>
      <c r="N96" s="2"/>
      <c r="O96" s="88"/>
      <c r="P96" s="2">
        <v>0</v>
      </c>
      <c r="Q96" s="5" t="e">
        <f t="shared" si="22"/>
        <v>#DIV/0!</v>
      </c>
      <c r="R96" s="5" t="e">
        <f>J96/MAX(J$87:$K105)*600*(1+0.1*F96)+25</f>
        <v>#DIV/0!</v>
      </c>
      <c r="S96" s="4">
        <f t="shared" si="27"/>
        <v>0</v>
      </c>
      <c r="T96" s="70">
        <v>2</v>
      </c>
    </row>
    <row r="97" spans="1:20" ht="13.5">
      <c r="A97" s="24"/>
      <c r="B97" s="46" t="e">
        <f t="shared" si="28"/>
        <v>#DIV/0!</v>
      </c>
      <c r="C97" s="2"/>
      <c r="D97" s="45"/>
      <c r="E97" s="45"/>
      <c r="F97" s="78"/>
      <c r="G97" s="53"/>
      <c r="H97" s="66" t="e">
        <f t="shared" si="25"/>
        <v>#DIV/0!</v>
      </c>
      <c r="I97" s="69" t="e">
        <f t="shared" si="20"/>
        <v>#DIV/0!</v>
      </c>
      <c r="J97" s="49">
        <f t="shared" si="26"/>
        <v>0</v>
      </c>
      <c r="K97" s="70"/>
      <c r="L97" s="2"/>
      <c r="M97" s="2"/>
      <c r="N97" s="2"/>
      <c r="O97" s="90"/>
      <c r="P97" s="2">
        <v>1</v>
      </c>
      <c r="Q97" s="5" t="e">
        <f t="shared" si="22"/>
        <v>#DIV/0!</v>
      </c>
      <c r="R97" s="5" t="e">
        <f>J97/MAX(J$87:$K106)*600*(1+0.1*F97)+25</f>
        <v>#DIV/0!</v>
      </c>
      <c r="S97" s="4">
        <f t="shared" si="27"/>
        <v>0</v>
      </c>
      <c r="T97" s="70">
        <v>1</v>
      </c>
    </row>
    <row r="98" spans="2:20" ht="13.5">
      <c r="B98" s="46" t="e">
        <f t="shared" si="28"/>
        <v>#DIV/0!</v>
      </c>
      <c r="C98" s="2"/>
      <c r="F98" s="78"/>
      <c r="G98" s="53"/>
      <c r="H98" s="66" t="e">
        <f t="shared" si="25"/>
        <v>#DIV/0!</v>
      </c>
      <c r="I98" s="69" t="e">
        <f t="shared" si="20"/>
        <v>#DIV/0!</v>
      </c>
      <c r="J98" s="49">
        <f t="shared" si="26"/>
        <v>0</v>
      </c>
      <c r="K98" s="70"/>
      <c r="L98" s="2"/>
      <c r="M98" s="2"/>
      <c r="N98" s="2"/>
      <c r="P98" s="2"/>
      <c r="Q98" s="5" t="e">
        <f t="shared" si="22"/>
        <v>#DIV/0!</v>
      </c>
      <c r="R98" s="5" t="e">
        <f>J98/MAX(J$87:$K107)*600*(1+0.1*F98)+25</f>
        <v>#DIV/0!</v>
      </c>
      <c r="S98" s="4">
        <f t="shared" si="27"/>
        <v>0</v>
      </c>
      <c r="T98" s="4"/>
    </row>
    <row r="99" spans="2:22" ht="13.5">
      <c r="B99" s="46" t="e">
        <f t="shared" si="28"/>
        <v>#DIV/0!</v>
      </c>
      <c r="C99" s="2"/>
      <c r="F99" s="78"/>
      <c r="G99" s="53"/>
      <c r="H99" s="66" t="e">
        <f t="shared" si="25"/>
        <v>#DIV/0!</v>
      </c>
      <c r="I99" s="69" t="e">
        <f t="shared" si="20"/>
        <v>#DIV/0!</v>
      </c>
      <c r="J99" s="49">
        <f t="shared" si="26"/>
        <v>0</v>
      </c>
      <c r="K99" s="70"/>
      <c r="L99" s="2"/>
      <c r="M99" s="2"/>
      <c r="N99" s="2"/>
      <c r="P99" s="2"/>
      <c r="Q99" s="5" t="e">
        <f t="shared" si="22"/>
        <v>#DIV/0!</v>
      </c>
      <c r="R99" s="5" t="e">
        <f>J99/MAX(J$87:$K108)*600*(1+0.1*F99)+25</f>
        <v>#DIV/0!</v>
      </c>
      <c r="S99" s="4">
        <f t="shared" si="27"/>
        <v>0</v>
      </c>
      <c r="T99" s="4"/>
      <c r="V99" s="45"/>
    </row>
    <row r="100" spans="1:22" ht="13.5">
      <c r="A100" s="45"/>
      <c r="B100" s="3"/>
      <c r="C100" s="47"/>
      <c r="D100" s="45"/>
      <c r="E100" s="45"/>
      <c r="F100" s="48"/>
      <c r="G100" s="47"/>
      <c r="H100" s="49"/>
      <c r="I100" s="49"/>
      <c r="J100" s="49"/>
      <c r="K100" s="49"/>
      <c r="L100" s="47"/>
      <c r="M100" s="47"/>
      <c r="N100" s="47"/>
      <c r="O100" s="88"/>
      <c r="P100" s="47"/>
      <c r="Q100" s="46"/>
      <c r="R100" s="46"/>
      <c r="S100" s="49"/>
      <c r="T100" s="49"/>
      <c r="U100" s="45"/>
      <c r="V100" s="45"/>
    </row>
    <row r="101" spans="1:22" ht="13.5">
      <c r="A101" s="45" t="s">
        <v>68</v>
      </c>
      <c r="B101" s="45"/>
      <c r="C101" s="45" t="s">
        <v>0</v>
      </c>
      <c r="D101" s="45" t="s">
        <v>1</v>
      </c>
      <c r="E101" s="45" t="s">
        <v>2</v>
      </c>
      <c r="F101" s="45" t="s">
        <v>14</v>
      </c>
      <c r="G101" s="45"/>
      <c r="H101" s="118" t="s">
        <v>3</v>
      </c>
      <c r="I101" s="118"/>
      <c r="J101" s="118" t="s">
        <v>4</v>
      </c>
      <c r="K101" s="118"/>
      <c r="L101" s="118" t="s">
        <v>16</v>
      </c>
      <c r="M101" s="118"/>
      <c r="N101" s="118"/>
      <c r="O101" s="88"/>
      <c r="P101" s="45" t="s">
        <v>37</v>
      </c>
      <c r="Q101" s="45" t="s">
        <v>3</v>
      </c>
      <c r="R101" s="45" t="s">
        <v>36</v>
      </c>
      <c r="S101" s="45" t="s">
        <v>35</v>
      </c>
      <c r="T101" s="45" t="s">
        <v>59</v>
      </c>
      <c r="U101" s="45"/>
      <c r="V101" s="45"/>
    </row>
    <row r="102" spans="1:22" ht="13.5">
      <c r="A102" s="45"/>
      <c r="B102" s="64" t="s">
        <v>5</v>
      </c>
      <c r="C102" s="64" t="s">
        <v>6</v>
      </c>
      <c r="D102" s="64" t="s">
        <v>7</v>
      </c>
      <c r="E102" s="64" t="s">
        <v>8</v>
      </c>
      <c r="F102" s="64" t="s">
        <v>32</v>
      </c>
      <c r="G102" s="65" t="s">
        <v>21</v>
      </c>
      <c r="H102" s="65" t="s">
        <v>21</v>
      </c>
      <c r="I102" s="64" t="s">
        <v>10</v>
      </c>
      <c r="J102" s="64" t="s">
        <v>9</v>
      </c>
      <c r="K102" s="64" t="s">
        <v>10</v>
      </c>
      <c r="L102" s="64" t="s">
        <v>17</v>
      </c>
      <c r="M102" s="64" t="s">
        <v>18</v>
      </c>
      <c r="N102" s="64" t="s">
        <v>19</v>
      </c>
      <c r="O102" s="89" t="s">
        <v>14</v>
      </c>
      <c r="P102" s="64" t="s">
        <v>38</v>
      </c>
      <c r="Q102" s="64" t="s">
        <v>5</v>
      </c>
      <c r="R102" s="64" t="s">
        <v>5</v>
      </c>
      <c r="S102" s="64" t="s">
        <v>42</v>
      </c>
      <c r="T102" s="64" t="s">
        <v>16</v>
      </c>
      <c r="U102" s="64" t="s">
        <v>43</v>
      </c>
      <c r="V102" s="45"/>
    </row>
    <row r="103" spans="1:22" ht="13.5">
      <c r="A103" s="44"/>
      <c r="B103" s="46" t="e">
        <f>MAX(R103,P103*Q103)-U103</f>
        <v>#DIV/0!</v>
      </c>
      <c r="C103" s="47"/>
      <c r="D103" s="45"/>
      <c r="E103" s="45"/>
      <c r="F103" s="82">
        <v>0</v>
      </c>
      <c r="G103" s="71"/>
      <c r="H103" s="66" t="e">
        <f>I103*G103</f>
        <v>#DIV/0!</v>
      </c>
      <c r="I103" s="69" t="e">
        <f>+K103/(L103+M103/60+N103/3600)</f>
        <v>#DIV/0!</v>
      </c>
      <c r="J103" s="49">
        <f>G103*K103</f>
        <v>0</v>
      </c>
      <c r="K103" s="75"/>
      <c r="L103" s="47"/>
      <c r="M103" s="47"/>
      <c r="N103" s="47"/>
      <c r="O103" s="88"/>
      <c r="P103" s="2">
        <v>1</v>
      </c>
      <c r="Q103" s="5" t="e">
        <f>P103*S103/MAX(S$103:S$105)*1000</f>
        <v>#DIV/0!</v>
      </c>
      <c r="R103" s="5" t="e">
        <f>J103/MAX(J$103:$K105)*600*(1+0.1*F103)+25</f>
        <v>#DIV/0!</v>
      </c>
      <c r="S103" s="4">
        <f>+P103*K103/(MAX(L103+M103/60+N103/3600,T103)+1/3)*G103*(1+0.1*F103)</f>
        <v>0</v>
      </c>
      <c r="T103" s="70">
        <v>2</v>
      </c>
      <c r="U103" s="45"/>
      <c r="V103" s="45"/>
    </row>
    <row r="104" spans="1:22" ht="13.5">
      <c r="A104" s="44"/>
      <c r="B104" s="46" t="e">
        <f>MAX(R104,P104*Q104)-U104</f>
        <v>#DIV/0!</v>
      </c>
      <c r="C104" s="2"/>
      <c r="D104" s="45"/>
      <c r="E104" s="45"/>
      <c r="F104" s="82">
        <v>0</v>
      </c>
      <c r="G104" s="71"/>
      <c r="H104" s="66" t="e">
        <f>I104*G104</f>
        <v>#DIV/0!</v>
      </c>
      <c r="I104" s="69" t="e">
        <f>+K104/(L104+M104/60+N104/3600)</f>
        <v>#DIV/0!</v>
      </c>
      <c r="J104" s="49">
        <f>G104*K104</f>
        <v>0</v>
      </c>
      <c r="K104" s="75"/>
      <c r="L104" s="47"/>
      <c r="M104" s="47"/>
      <c r="N104" s="47"/>
      <c r="O104" s="90"/>
      <c r="P104" s="2">
        <v>1</v>
      </c>
      <c r="Q104" s="5" t="e">
        <f>P104*S104/MAX(S$103:S$105)*1000</f>
        <v>#DIV/0!</v>
      </c>
      <c r="R104" s="5" t="e">
        <f>J104/MAX(J$103:$K106)*600*(1+0.1*F104)+25</f>
        <v>#DIV/0!</v>
      </c>
      <c r="S104" s="4">
        <f>+P104*K104/(MAX(L104+M104/60+N104/3600,T104)+1/3)*G104*(1+0.1*F104)</f>
        <v>0</v>
      </c>
      <c r="T104" s="70">
        <v>2.5</v>
      </c>
      <c r="U104" s="45"/>
      <c r="V104" s="45"/>
    </row>
    <row r="105" spans="1:22" ht="13.5">
      <c r="A105" s="24"/>
      <c r="B105" s="46" t="e">
        <f>MAX(R105,P105*Q105)-U105</f>
        <v>#DIV/0!</v>
      </c>
      <c r="D105" s="45"/>
      <c r="E105" s="45"/>
      <c r="F105" s="81">
        <v>0</v>
      </c>
      <c r="G105" s="57"/>
      <c r="H105" s="66" t="e">
        <f>I105*G105</f>
        <v>#DIV/0!</v>
      </c>
      <c r="I105" s="69" t="e">
        <f>+K105/(L105+M105/60+N105/3600)</f>
        <v>#DIV/0!</v>
      </c>
      <c r="J105" s="49">
        <f>G105*K105</f>
        <v>0</v>
      </c>
      <c r="K105" s="70"/>
      <c r="L105" s="2"/>
      <c r="M105" s="2"/>
      <c r="N105" s="2"/>
      <c r="O105" s="88"/>
      <c r="P105" s="2">
        <v>1</v>
      </c>
      <c r="Q105" s="5" t="e">
        <f>P105*S105/MAX(S$103:S$105)*1000</f>
        <v>#DIV/0!</v>
      </c>
      <c r="R105" s="5" t="e">
        <f>J105/MAX(J$103:$K107)*600*(1+0.1*F105)+25</f>
        <v>#DIV/0!</v>
      </c>
      <c r="S105" s="4">
        <f>+P105*K105/(MAX(L105+M105/60+N105/3600,T105)+1/3)*G105*(1+0.1*F105)</f>
        <v>0</v>
      </c>
      <c r="T105" s="70">
        <v>2</v>
      </c>
      <c r="V105" s="45"/>
    </row>
    <row r="106" spans="1:22" ht="13.5">
      <c r="A106" s="24"/>
      <c r="B106" s="46"/>
      <c r="C106" s="2"/>
      <c r="D106" s="45"/>
      <c r="E106" s="45"/>
      <c r="F106" s="81"/>
      <c r="G106" s="53"/>
      <c r="H106" s="66"/>
      <c r="I106" s="69"/>
      <c r="J106" s="49"/>
      <c r="K106" s="70"/>
      <c r="L106" s="2"/>
      <c r="M106" s="2"/>
      <c r="N106" s="2"/>
      <c r="O106" s="88"/>
      <c r="P106" s="2"/>
      <c r="Q106" s="5"/>
      <c r="R106" s="5"/>
      <c r="S106" s="4"/>
      <c r="T106" s="70"/>
      <c r="V106" s="45"/>
    </row>
    <row r="107" spans="1:22" ht="13.5">
      <c r="A107" s="24"/>
      <c r="B107" s="46"/>
      <c r="C107" s="2"/>
      <c r="D107" s="45"/>
      <c r="E107" s="45"/>
      <c r="F107" s="81"/>
      <c r="G107" s="53"/>
      <c r="H107" s="66"/>
      <c r="I107" s="69"/>
      <c r="J107" s="49"/>
      <c r="K107" s="70"/>
      <c r="L107" s="2"/>
      <c r="M107" s="2"/>
      <c r="N107" s="2"/>
      <c r="O107" s="88"/>
      <c r="P107" s="2"/>
      <c r="Q107" s="5"/>
      <c r="R107" s="5"/>
      <c r="S107" s="4"/>
      <c r="T107" s="70"/>
      <c r="V107" s="45"/>
    </row>
    <row r="108" spans="1:22" ht="13.5">
      <c r="A108" s="24"/>
      <c r="B108" s="46"/>
      <c r="C108" s="2"/>
      <c r="D108" s="45"/>
      <c r="E108" s="45"/>
      <c r="F108" s="81"/>
      <c r="G108" s="53"/>
      <c r="H108" s="66"/>
      <c r="I108" s="69"/>
      <c r="J108" s="49"/>
      <c r="K108" s="70"/>
      <c r="L108" s="2"/>
      <c r="M108" s="2"/>
      <c r="N108" s="2"/>
      <c r="O108" s="88"/>
      <c r="P108" s="2"/>
      <c r="Q108" s="5"/>
      <c r="R108" s="5"/>
      <c r="S108" s="4"/>
      <c r="T108" s="70"/>
      <c r="V108" s="45"/>
    </row>
    <row r="109" spans="2:20" ht="13.5">
      <c r="B109" s="46"/>
      <c r="C109" s="2"/>
      <c r="D109" s="45"/>
      <c r="E109" s="45"/>
      <c r="F109" s="81"/>
      <c r="G109" s="53"/>
      <c r="H109" s="66"/>
      <c r="I109" s="69"/>
      <c r="J109" s="49"/>
      <c r="K109" s="70"/>
      <c r="L109" s="2"/>
      <c r="M109" s="2"/>
      <c r="N109" s="2"/>
      <c r="O109" s="88"/>
      <c r="P109" s="2"/>
      <c r="Q109" s="5"/>
      <c r="R109" s="5"/>
      <c r="S109" s="4"/>
      <c r="T109" s="70"/>
    </row>
    <row r="110" spans="2:20" ht="13.5">
      <c r="B110" s="46"/>
      <c r="C110" s="2"/>
      <c r="D110" s="45"/>
      <c r="E110" s="45"/>
      <c r="F110" s="81"/>
      <c r="G110" s="53"/>
      <c r="H110" s="66"/>
      <c r="I110" s="69"/>
      <c r="J110" s="49"/>
      <c r="K110" s="70"/>
      <c r="L110" s="2"/>
      <c r="M110" s="2"/>
      <c r="N110" s="2"/>
      <c r="P110" s="2"/>
      <c r="Q110" s="5"/>
      <c r="R110" s="5"/>
      <c r="S110" s="4"/>
      <c r="T110" s="70"/>
    </row>
    <row r="111" spans="1:22" ht="13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85"/>
      <c r="P111" s="6"/>
      <c r="Q111" s="6"/>
      <c r="R111" s="6"/>
      <c r="S111" s="6"/>
      <c r="T111" s="6"/>
      <c r="U111" s="6"/>
      <c r="V111" s="6"/>
    </row>
    <row r="112" spans="1:16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6"/>
      <c r="P112" s="7"/>
    </row>
    <row r="113" spans="2:16" ht="13.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86"/>
      <c r="P113" s="7"/>
    </row>
    <row r="114" ht="13.5">
      <c r="E114" s="8" t="s">
        <v>23</v>
      </c>
    </row>
    <row r="115" spans="7:14" ht="13.5">
      <c r="G115" s="2"/>
      <c r="H115" s="2"/>
      <c r="I115" s="2"/>
      <c r="J115" s="2"/>
      <c r="K115" s="2"/>
      <c r="L115" s="2"/>
      <c r="M115" s="2"/>
      <c r="N115" s="2"/>
    </row>
    <row r="116" spans="1:22" ht="13.5">
      <c r="A116" s="6" t="s">
        <v>48</v>
      </c>
      <c r="B116" s="6" t="s">
        <v>25</v>
      </c>
      <c r="C116" s="6" t="s">
        <v>26</v>
      </c>
      <c r="D116" s="6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91"/>
      <c r="P116" s="11"/>
      <c r="Q116" s="11"/>
      <c r="R116" s="11"/>
      <c r="S116" s="11"/>
      <c r="T116" s="11"/>
      <c r="U116" s="10"/>
      <c r="V116" s="10"/>
    </row>
    <row r="117" spans="1:22" ht="13.5">
      <c r="A117" s="9">
        <f aca="true" t="shared" si="29" ref="A117:A144">COUNTIF(E123:BA123,"=1000")</f>
        <v>0</v>
      </c>
      <c r="B117" s="9">
        <f aca="true" t="shared" si="30" ref="B117:B144">+LARGE(E123:AN123,1)+LARGE(E123:AN123,2)+LARGE(E123:AN123,3)+LARGE(E123:AN123,4)+LARGE(E123:AN123,5)+LARGE(E123:AN123,6)+LARGE(E123:AN123,7)+LARGE(E123:AN123,8)</f>
        <v>0</v>
      </c>
      <c r="C117" s="27">
        <f aca="true" t="shared" si="31" ref="C117:C144">+COUNTIF(E123:AN123,"&gt;0")</f>
        <v>0</v>
      </c>
      <c r="D117" t="s">
        <v>13</v>
      </c>
      <c r="E117" s="19"/>
      <c r="F117" s="20"/>
      <c r="G117" s="19"/>
      <c r="H117" s="19"/>
      <c r="I117" s="19"/>
      <c r="J117" s="9"/>
      <c r="K117" s="19"/>
      <c r="L117" s="19"/>
      <c r="M117" s="19"/>
      <c r="N117" s="19"/>
      <c r="O117" s="92"/>
      <c r="P117" s="19"/>
      <c r="Q117" s="19"/>
      <c r="R117" s="19"/>
      <c r="S117" s="19"/>
      <c r="T117" s="19"/>
      <c r="U117" s="19"/>
      <c r="V117" s="19"/>
    </row>
    <row r="118" spans="1:22" ht="13.5">
      <c r="A118" s="9">
        <f t="shared" si="29"/>
        <v>0</v>
      </c>
      <c r="B118" s="9">
        <f t="shared" si="30"/>
        <v>0</v>
      </c>
      <c r="C118" s="28">
        <f t="shared" si="31"/>
        <v>0</v>
      </c>
      <c r="D118" t="s">
        <v>41</v>
      </c>
      <c r="E118" s="19"/>
      <c r="F118" s="20"/>
      <c r="G118" s="19"/>
      <c r="H118" s="43"/>
      <c r="I118" s="19"/>
      <c r="K118" s="19"/>
      <c r="L118" s="19"/>
      <c r="M118" s="19"/>
      <c r="N118" s="19"/>
      <c r="O118" s="92"/>
      <c r="P118" s="19"/>
      <c r="Q118" s="19"/>
      <c r="R118" s="19"/>
      <c r="S118" s="20"/>
      <c r="T118" s="20"/>
      <c r="U118" s="19"/>
      <c r="V118" s="19"/>
    </row>
    <row r="119" spans="1:22" ht="13.5">
      <c r="A119" s="16">
        <f t="shared" si="29"/>
        <v>0</v>
      </c>
      <c r="B119" s="16">
        <f t="shared" si="30"/>
        <v>0</v>
      </c>
      <c r="C119" s="17">
        <f t="shared" si="31"/>
        <v>0</v>
      </c>
      <c r="D119" s="7" t="s">
        <v>12</v>
      </c>
      <c r="E119" s="21"/>
      <c r="F119" s="21"/>
      <c r="G119" s="21"/>
      <c r="H119" s="21"/>
      <c r="I119" s="21"/>
      <c r="J119" s="7"/>
      <c r="K119" s="21"/>
      <c r="L119" s="21"/>
      <c r="M119" s="21"/>
      <c r="N119" s="21"/>
      <c r="O119" s="93"/>
      <c r="P119" s="21"/>
      <c r="Q119" s="19"/>
      <c r="R119" s="19"/>
      <c r="S119" s="19"/>
      <c r="T119" s="19"/>
      <c r="U119" s="19"/>
      <c r="V119" s="19"/>
    </row>
    <row r="120" spans="1:22" ht="13.5">
      <c r="A120" s="9">
        <f t="shared" si="29"/>
        <v>0</v>
      </c>
      <c r="B120" s="9">
        <f t="shared" si="30"/>
        <v>0</v>
      </c>
      <c r="C120" s="12">
        <f t="shared" si="31"/>
        <v>0</v>
      </c>
      <c r="D120" t="s">
        <v>45</v>
      </c>
      <c r="E120" s="19"/>
      <c r="F120" s="19"/>
      <c r="G120" s="19"/>
      <c r="H120" s="19"/>
      <c r="I120" s="19"/>
      <c r="J120" s="9"/>
      <c r="K120" s="19"/>
      <c r="L120" s="19"/>
      <c r="M120" s="19"/>
      <c r="N120" s="19"/>
      <c r="O120" s="92"/>
      <c r="P120" s="19"/>
      <c r="Q120" s="19"/>
      <c r="R120" s="19"/>
      <c r="S120" s="19"/>
      <c r="T120" s="19"/>
      <c r="U120" s="36"/>
      <c r="V120" s="19"/>
    </row>
    <row r="121" spans="1:22" ht="13.5">
      <c r="A121" s="9">
        <f t="shared" si="29"/>
        <v>0</v>
      </c>
      <c r="B121" s="9">
        <f t="shared" si="30"/>
        <v>0</v>
      </c>
      <c r="C121" s="40">
        <f t="shared" si="31"/>
        <v>0</v>
      </c>
      <c r="D121" t="s">
        <v>60</v>
      </c>
      <c r="E121" s="19"/>
      <c r="F121" s="19"/>
      <c r="G121" s="19"/>
      <c r="H121" s="19"/>
      <c r="I121" s="19"/>
      <c r="K121" s="19"/>
      <c r="L121" s="19"/>
      <c r="M121" s="19"/>
      <c r="N121" s="19"/>
      <c r="O121" s="92"/>
      <c r="P121" s="19"/>
      <c r="Q121" s="19"/>
      <c r="R121" s="37"/>
      <c r="S121" s="19"/>
      <c r="T121" s="19"/>
      <c r="U121" s="37"/>
      <c r="V121" s="19"/>
    </row>
    <row r="122" spans="1:35" ht="15" thickBot="1">
      <c r="A122" s="9">
        <f t="shared" si="29"/>
        <v>0</v>
      </c>
      <c r="B122" s="16">
        <f t="shared" si="30"/>
        <v>0</v>
      </c>
      <c r="C122" s="17">
        <f t="shared" si="31"/>
        <v>0</v>
      </c>
      <c r="D122" s="7" t="s">
        <v>55</v>
      </c>
      <c r="E122" s="21"/>
      <c r="F122" s="21"/>
      <c r="G122" s="43"/>
      <c r="I122" s="19"/>
      <c r="K122" s="19"/>
      <c r="L122" s="19"/>
      <c r="M122" s="19"/>
      <c r="N122" s="19"/>
      <c r="O122" s="92"/>
      <c r="P122" s="19"/>
      <c r="Q122" s="19"/>
      <c r="R122" s="19"/>
      <c r="S122" s="19"/>
      <c r="T122" s="19"/>
      <c r="U122" s="19"/>
      <c r="V122" s="37"/>
      <c r="W122" s="10"/>
      <c r="X122" s="10"/>
      <c r="Y122" s="10"/>
      <c r="Z122" s="14"/>
      <c r="AA122" s="14"/>
      <c r="AB122" s="14"/>
      <c r="AC122" s="14"/>
      <c r="AD122" s="14"/>
      <c r="AE122" s="14"/>
      <c r="AF122" s="14"/>
      <c r="AG122" s="14"/>
      <c r="AH122" s="15"/>
      <c r="AI122" s="15"/>
    </row>
    <row r="123" spans="1:38" ht="13.5">
      <c r="A123" s="9">
        <f t="shared" si="29"/>
        <v>0</v>
      </c>
      <c r="B123" s="9">
        <f t="shared" si="30"/>
        <v>0</v>
      </c>
      <c r="C123" s="12">
        <f t="shared" si="31"/>
        <v>0</v>
      </c>
      <c r="D123" s="3" t="s">
        <v>58</v>
      </c>
      <c r="E123" s="19"/>
      <c r="F123" s="43"/>
      <c r="G123" s="43"/>
      <c r="H123" s="19"/>
      <c r="I123" s="19"/>
      <c r="K123" s="19"/>
      <c r="L123" s="19"/>
      <c r="M123" s="19"/>
      <c r="N123" s="19"/>
      <c r="O123" s="92"/>
      <c r="P123" s="19"/>
      <c r="Q123" s="29"/>
      <c r="R123" s="19"/>
      <c r="S123" s="19"/>
      <c r="T123" s="19"/>
      <c r="U123" s="19"/>
      <c r="V123" s="36"/>
      <c r="W123" s="19"/>
      <c r="X123" s="19"/>
      <c r="Y123" s="19"/>
      <c r="Z123" s="19"/>
      <c r="AA123" s="19"/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27">
        <v>0</v>
      </c>
      <c r="AI123" s="27">
        <v>0</v>
      </c>
      <c r="AJ123" s="27">
        <v>0</v>
      </c>
      <c r="AK123" s="27"/>
      <c r="AL123" s="27"/>
    </row>
    <row r="124" spans="1:38" ht="13.5">
      <c r="A124" s="9">
        <f t="shared" si="29"/>
        <v>0</v>
      </c>
      <c r="B124" s="9">
        <f t="shared" si="30"/>
        <v>0</v>
      </c>
      <c r="C124" s="12">
        <f t="shared" si="31"/>
        <v>0</v>
      </c>
      <c r="D124" t="s">
        <v>57</v>
      </c>
      <c r="E124" s="19"/>
      <c r="F124" s="19"/>
      <c r="G124" s="19"/>
      <c r="H124" s="19"/>
      <c r="I124" s="19"/>
      <c r="K124" s="19"/>
      <c r="L124" s="19"/>
      <c r="M124" s="19"/>
      <c r="N124" s="19"/>
      <c r="O124" s="92"/>
      <c r="P124" s="19"/>
      <c r="Q124" s="36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18">
        <v>0</v>
      </c>
      <c r="AI124" s="18">
        <v>0</v>
      </c>
      <c r="AJ124" s="18">
        <v>0</v>
      </c>
      <c r="AK124" s="18"/>
      <c r="AL124" s="18"/>
    </row>
    <row r="125" spans="1:38" ht="13.5">
      <c r="A125" s="9">
        <f t="shared" si="29"/>
        <v>0</v>
      </c>
      <c r="B125" s="9">
        <f t="shared" si="30"/>
        <v>0</v>
      </c>
      <c r="C125" s="12">
        <f t="shared" si="31"/>
        <v>0</v>
      </c>
      <c r="D125" t="s">
        <v>116</v>
      </c>
      <c r="E125" s="19"/>
      <c r="F125" s="19"/>
      <c r="G125" s="19"/>
      <c r="H125" s="19"/>
      <c r="I125" s="19"/>
      <c r="K125" s="19"/>
      <c r="L125" s="19"/>
      <c r="M125" s="19"/>
      <c r="N125" s="19"/>
      <c r="O125" s="92"/>
      <c r="P125" s="19"/>
      <c r="Q125" s="35"/>
      <c r="R125" s="19"/>
      <c r="S125" s="19"/>
      <c r="T125" s="19"/>
      <c r="U125" s="36"/>
      <c r="V125" s="19"/>
      <c r="W125" s="19"/>
      <c r="X125" s="19"/>
      <c r="Y125" s="19"/>
      <c r="Z125" s="19"/>
      <c r="AA125" s="19"/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18">
        <v>0</v>
      </c>
      <c r="AI125" s="18">
        <v>0</v>
      </c>
      <c r="AJ125" s="18">
        <v>0</v>
      </c>
      <c r="AK125" s="18"/>
      <c r="AL125" s="18"/>
    </row>
    <row r="126" spans="1:38" ht="13.5">
      <c r="A126" s="9">
        <f t="shared" si="29"/>
        <v>0</v>
      </c>
      <c r="B126" s="9">
        <f t="shared" si="30"/>
        <v>0</v>
      </c>
      <c r="C126" s="43">
        <f t="shared" si="31"/>
        <v>0</v>
      </c>
      <c r="D126" t="s">
        <v>47</v>
      </c>
      <c r="E126" s="19"/>
      <c r="F126" s="19"/>
      <c r="G126" s="40"/>
      <c r="H126" s="19"/>
      <c r="I126" s="19"/>
      <c r="K126" s="19"/>
      <c r="L126" s="19"/>
      <c r="M126" s="19"/>
      <c r="N126" s="19"/>
      <c r="O126" s="92"/>
      <c r="P126" s="43"/>
      <c r="Q126" s="28"/>
      <c r="R126" s="36"/>
      <c r="S126" s="36"/>
      <c r="T126" s="19"/>
      <c r="U126" s="19"/>
      <c r="V126" s="36"/>
      <c r="W126" s="19"/>
      <c r="X126" s="19"/>
      <c r="Y126" s="28"/>
      <c r="Z126" s="19"/>
      <c r="AA126" s="19"/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18">
        <v>0</v>
      </c>
      <c r="AI126" s="18">
        <v>0</v>
      </c>
      <c r="AJ126" s="18">
        <v>0</v>
      </c>
      <c r="AK126" s="18"/>
      <c r="AL126" s="18"/>
    </row>
    <row r="127" spans="1:38" ht="13.5">
      <c r="A127" s="9">
        <f t="shared" si="29"/>
        <v>0</v>
      </c>
      <c r="B127" s="9">
        <f t="shared" si="30"/>
        <v>0</v>
      </c>
      <c r="C127" s="38">
        <f t="shared" si="31"/>
        <v>0</v>
      </c>
      <c r="D127" t="s">
        <v>31</v>
      </c>
      <c r="E127" s="19"/>
      <c r="F127" s="43"/>
      <c r="G127" s="19"/>
      <c r="H127" s="43"/>
      <c r="I127" s="19"/>
      <c r="J127" s="9"/>
      <c r="K127" s="19"/>
      <c r="L127" s="19"/>
      <c r="M127" s="19"/>
      <c r="N127" s="43"/>
      <c r="O127" s="92"/>
      <c r="P127" s="43"/>
      <c r="Q127" s="37"/>
      <c r="R127" s="37"/>
      <c r="S127" s="37"/>
      <c r="T127" s="37"/>
      <c r="U127" s="28"/>
      <c r="V127" s="19"/>
      <c r="W127" s="19"/>
      <c r="X127" s="19"/>
      <c r="Y127" s="19"/>
      <c r="Z127" s="37"/>
      <c r="AA127" s="37"/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18">
        <v>0</v>
      </c>
      <c r="AI127" s="18">
        <v>0</v>
      </c>
      <c r="AJ127" s="18">
        <v>0</v>
      </c>
      <c r="AK127" s="18"/>
      <c r="AL127" s="18"/>
    </row>
    <row r="128" spans="1:38" ht="13.5">
      <c r="A128" s="9">
        <f t="shared" si="29"/>
        <v>0</v>
      </c>
      <c r="B128" s="9">
        <f t="shared" si="30"/>
        <v>0</v>
      </c>
      <c r="C128" s="43">
        <f t="shared" si="31"/>
        <v>0</v>
      </c>
      <c r="D128" t="s">
        <v>61</v>
      </c>
      <c r="E128" s="19"/>
      <c r="F128" s="19"/>
      <c r="G128" s="43"/>
      <c r="H128" s="19"/>
      <c r="I128" s="19"/>
      <c r="K128" s="19"/>
      <c r="L128" s="19"/>
      <c r="M128" s="19"/>
      <c r="N128" s="19"/>
      <c r="O128" s="92"/>
      <c r="P128" s="19"/>
      <c r="Q128" s="37"/>
      <c r="R128" s="19"/>
      <c r="S128" s="37"/>
      <c r="T128" s="19"/>
      <c r="U128" s="19"/>
      <c r="V128" s="29"/>
      <c r="W128" s="19"/>
      <c r="X128" s="19"/>
      <c r="Y128" s="19"/>
      <c r="Z128" s="19"/>
      <c r="AA128" s="19"/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18">
        <v>0</v>
      </c>
      <c r="AI128" s="18">
        <v>0</v>
      </c>
      <c r="AJ128" s="18">
        <v>0</v>
      </c>
      <c r="AK128" s="18"/>
      <c r="AL128" s="18"/>
    </row>
    <row r="129" spans="1:38" ht="13.5">
      <c r="A129" s="9">
        <f t="shared" si="29"/>
        <v>0</v>
      </c>
      <c r="B129" s="9">
        <f t="shared" si="30"/>
        <v>0</v>
      </c>
      <c r="C129" s="12">
        <f t="shared" si="31"/>
        <v>0</v>
      </c>
      <c r="D129" t="s">
        <v>24</v>
      </c>
      <c r="E129" s="19"/>
      <c r="F129" s="43"/>
      <c r="G129" s="43"/>
      <c r="H129" s="19"/>
      <c r="I129" s="19"/>
      <c r="K129" s="19"/>
      <c r="L129" s="19"/>
      <c r="M129" s="19"/>
      <c r="N129" s="19"/>
      <c r="O129" s="92"/>
      <c r="P129" s="19"/>
      <c r="Q129" s="19"/>
      <c r="R129" s="19"/>
      <c r="S129" s="19"/>
      <c r="T129" s="19"/>
      <c r="U129" s="37"/>
      <c r="V129" s="19"/>
      <c r="W129" s="29"/>
      <c r="X129" s="36"/>
      <c r="Y129" s="18"/>
      <c r="Z129" s="19"/>
      <c r="AA129" s="19"/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18">
        <v>0</v>
      </c>
      <c r="AI129" s="18">
        <v>0</v>
      </c>
      <c r="AJ129" s="18">
        <v>0</v>
      </c>
      <c r="AK129" s="18"/>
      <c r="AL129" s="18"/>
    </row>
    <row r="130" spans="1:38" ht="13.5">
      <c r="A130" s="9">
        <f t="shared" si="29"/>
        <v>0</v>
      </c>
      <c r="B130" s="9">
        <f t="shared" si="30"/>
        <v>0</v>
      </c>
      <c r="C130" s="13">
        <f t="shared" si="31"/>
        <v>0</v>
      </c>
      <c r="D130" t="s">
        <v>54</v>
      </c>
      <c r="E130" s="19"/>
      <c r="F130" s="19"/>
      <c r="G130" s="19"/>
      <c r="H130" s="19"/>
      <c r="I130" s="19"/>
      <c r="K130" s="19"/>
      <c r="L130" s="19"/>
      <c r="M130" s="19"/>
      <c r="N130" s="19"/>
      <c r="O130" s="92"/>
      <c r="P130" s="19"/>
      <c r="Q130" s="19"/>
      <c r="R130" s="19"/>
      <c r="S130" s="19"/>
      <c r="T130" s="19"/>
      <c r="U130" s="19"/>
      <c r="V130" s="37"/>
      <c r="W130" s="36"/>
      <c r="X130" s="19"/>
      <c r="Y130" s="28"/>
      <c r="Z130" s="29"/>
      <c r="AA130" s="37"/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18">
        <v>0</v>
      </c>
      <c r="AI130" s="18">
        <v>0</v>
      </c>
      <c r="AJ130" s="18">
        <v>0</v>
      </c>
      <c r="AK130" s="18"/>
      <c r="AL130" s="18"/>
    </row>
    <row r="131" spans="1:38" ht="13.5">
      <c r="A131" s="9">
        <f t="shared" si="29"/>
        <v>0</v>
      </c>
      <c r="B131" s="9">
        <f t="shared" si="30"/>
        <v>0</v>
      </c>
      <c r="C131" s="37">
        <f t="shared" si="31"/>
        <v>0</v>
      </c>
      <c r="D131" t="s">
        <v>51</v>
      </c>
      <c r="E131" s="19"/>
      <c r="F131" s="19"/>
      <c r="G131" s="19"/>
      <c r="H131" s="43"/>
      <c r="I131" s="19"/>
      <c r="K131" s="19"/>
      <c r="L131" s="19"/>
      <c r="M131" s="19"/>
      <c r="N131" s="43"/>
      <c r="O131" s="92"/>
      <c r="P131" s="19"/>
      <c r="Q131" s="19"/>
      <c r="R131" s="36"/>
      <c r="S131" s="35"/>
      <c r="T131" s="21"/>
      <c r="U131" s="17"/>
      <c r="V131" s="21"/>
      <c r="W131" s="36"/>
      <c r="X131" s="27"/>
      <c r="Y131" s="18"/>
      <c r="Z131" s="27"/>
      <c r="AA131" s="37"/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18">
        <v>0</v>
      </c>
      <c r="AI131" s="18">
        <v>0</v>
      </c>
      <c r="AJ131" s="18">
        <v>0</v>
      </c>
      <c r="AK131" s="18"/>
      <c r="AL131" s="18"/>
    </row>
    <row r="132" spans="1:38" ht="13.5">
      <c r="A132" s="9">
        <f t="shared" si="29"/>
        <v>0</v>
      </c>
      <c r="B132" s="9">
        <f t="shared" si="30"/>
        <v>0</v>
      </c>
      <c r="C132" s="22">
        <f t="shared" si="31"/>
        <v>0</v>
      </c>
      <c r="D132" s="3" t="s">
        <v>29</v>
      </c>
      <c r="E132" s="19"/>
      <c r="F132" s="19"/>
      <c r="G132" s="50"/>
      <c r="H132" s="36"/>
      <c r="I132" s="19"/>
      <c r="K132" s="19"/>
      <c r="L132" s="19"/>
      <c r="M132" s="19"/>
      <c r="N132" s="43"/>
      <c r="O132" s="92"/>
      <c r="P132" s="19"/>
      <c r="Q132" s="50"/>
      <c r="R132" s="19"/>
      <c r="S132" s="36"/>
      <c r="T132" s="19"/>
      <c r="U132" s="37"/>
      <c r="V132" s="19"/>
      <c r="W132" s="19"/>
      <c r="X132" s="18"/>
      <c r="Y132" s="18"/>
      <c r="Z132" s="19"/>
      <c r="AA132" s="19"/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18">
        <v>0</v>
      </c>
      <c r="AI132" s="18">
        <v>0</v>
      </c>
      <c r="AJ132" s="18">
        <v>0</v>
      </c>
      <c r="AK132" s="18"/>
      <c r="AL132" s="18"/>
    </row>
    <row r="133" spans="1:38" ht="13.5">
      <c r="A133" s="9">
        <f t="shared" si="29"/>
        <v>0</v>
      </c>
      <c r="B133" s="9">
        <f t="shared" si="30"/>
        <v>0</v>
      </c>
      <c r="C133" s="23">
        <f t="shared" si="31"/>
        <v>0</v>
      </c>
      <c r="D133" t="s">
        <v>27</v>
      </c>
      <c r="E133" s="50"/>
      <c r="F133" s="19"/>
      <c r="G133" s="19"/>
      <c r="H133" s="43"/>
      <c r="I133" s="19"/>
      <c r="K133" s="19"/>
      <c r="L133" s="19"/>
      <c r="M133" s="19"/>
      <c r="N133" s="50"/>
      <c r="O133" s="92"/>
      <c r="P133" s="19"/>
      <c r="Q133" s="19"/>
      <c r="R133" s="50"/>
      <c r="S133" s="19"/>
      <c r="T133" s="36"/>
      <c r="U133" s="36"/>
      <c r="V133" s="18"/>
      <c r="W133" s="37"/>
      <c r="X133" s="28"/>
      <c r="Y133" s="19"/>
      <c r="Z133" s="19"/>
      <c r="AA133" s="19"/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18">
        <v>0</v>
      </c>
      <c r="AI133" s="18">
        <v>0</v>
      </c>
      <c r="AJ133" s="18">
        <v>0</v>
      </c>
      <c r="AK133" s="18"/>
      <c r="AL133" s="18"/>
    </row>
    <row r="134" spans="1:38" ht="13.5">
      <c r="A134" s="9">
        <f t="shared" si="29"/>
        <v>0</v>
      </c>
      <c r="B134" s="9">
        <f t="shared" si="30"/>
        <v>0</v>
      </c>
      <c r="C134" s="25">
        <f t="shared" si="31"/>
        <v>0</v>
      </c>
      <c r="D134" t="s">
        <v>56</v>
      </c>
      <c r="E134" s="17"/>
      <c r="F134" s="17"/>
      <c r="G134" s="50"/>
      <c r="H134" s="50"/>
      <c r="I134" s="19"/>
      <c r="K134" s="19"/>
      <c r="L134" s="19"/>
      <c r="M134" s="19"/>
      <c r="N134" s="19"/>
      <c r="O134" s="92"/>
      <c r="P134" s="19"/>
      <c r="Q134" s="36"/>
      <c r="R134" s="19"/>
      <c r="S134" s="19"/>
      <c r="T134" s="19"/>
      <c r="U134" s="19"/>
      <c r="V134" s="27"/>
      <c r="W134" s="19"/>
      <c r="X134" s="19"/>
      <c r="Y134" s="18"/>
      <c r="Z134" s="19"/>
      <c r="AA134" s="19"/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18">
        <v>0</v>
      </c>
      <c r="AI134" s="18">
        <v>0</v>
      </c>
      <c r="AJ134" s="18">
        <v>0</v>
      </c>
      <c r="AK134" s="18"/>
      <c r="AL134" s="18"/>
    </row>
    <row r="135" spans="1:38" ht="13.5">
      <c r="A135" s="9">
        <f t="shared" si="29"/>
        <v>0</v>
      </c>
      <c r="B135" s="9">
        <f t="shared" si="30"/>
        <v>0</v>
      </c>
      <c r="C135" s="26">
        <f t="shared" si="31"/>
        <v>0</v>
      </c>
      <c r="D135" t="s">
        <v>50</v>
      </c>
      <c r="E135" s="19"/>
      <c r="F135" s="38"/>
      <c r="G135" s="19"/>
      <c r="H135" s="19"/>
      <c r="I135" s="19"/>
      <c r="K135" s="19"/>
      <c r="L135" s="19"/>
      <c r="M135" s="21"/>
      <c r="N135" s="21"/>
      <c r="O135" s="93"/>
      <c r="P135" s="19"/>
      <c r="Q135" s="50"/>
      <c r="R135" s="50"/>
      <c r="S135" s="21"/>
      <c r="T135" s="19"/>
      <c r="U135" s="35"/>
      <c r="V135" s="28"/>
      <c r="W135" s="19"/>
      <c r="X135" s="37"/>
      <c r="Y135" s="37"/>
      <c r="Z135" s="37"/>
      <c r="AA135" s="37"/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18">
        <v>0</v>
      </c>
      <c r="AI135" s="18">
        <v>0</v>
      </c>
      <c r="AJ135" s="18">
        <v>0</v>
      </c>
      <c r="AK135" s="18"/>
      <c r="AL135" s="18"/>
    </row>
    <row r="136" spans="1:38" ht="13.5">
      <c r="A136" s="9">
        <f t="shared" si="29"/>
        <v>0</v>
      </c>
      <c r="B136" s="9">
        <f t="shared" si="30"/>
        <v>0</v>
      </c>
      <c r="C136" s="23">
        <f t="shared" si="31"/>
        <v>0</v>
      </c>
      <c r="D136" s="3" t="s">
        <v>46</v>
      </c>
      <c r="E136" s="19"/>
      <c r="F136" s="50"/>
      <c r="G136" s="19"/>
      <c r="H136" s="19"/>
      <c r="I136" s="21"/>
      <c r="K136" s="21"/>
      <c r="L136" s="21"/>
      <c r="M136" s="19"/>
      <c r="N136" s="35"/>
      <c r="O136" s="92"/>
      <c r="P136" s="19"/>
      <c r="Q136" s="17"/>
      <c r="R136" s="17"/>
      <c r="S136" s="35"/>
      <c r="T136" s="36"/>
      <c r="U136" s="28"/>
      <c r="V136" s="35"/>
      <c r="W136" s="19"/>
      <c r="X136" s="18"/>
      <c r="Y136" s="18"/>
      <c r="Z136" s="19"/>
      <c r="AA136" s="19"/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18">
        <v>0</v>
      </c>
      <c r="AI136" s="18">
        <v>0</v>
      </c>
      <c r="AJ136" s="18">
        <v>0</v>
      </c>
      <c r="AK136" s="18"/>
      <c r="AL136" s="18"/>
    </row>
    <row r="137" spans="1:38" ht="13.5">
      <c r="A137" s="9">
        <f t="shared" si="29"/>
        <v>0</v>
      </c>
      <c r="B137" s="9">
        <f t="shared" si="30"/>
        <v>0</v>
      </c>
      <c r="C137" s="25">
        <f t="shared" si="31"/>
        <v>0</v>
      </c>
      <c r="D137" t="s">
        <v>53</v>
      </c>
      <c r="E137" s="19"/>
      <c r="F137" s="19"/>
      <c r="G137" s="19"/>
      <c r="H137" s="36"/>
      <c r="I137" s="19"/>
      <c r="K137" s="19"/>
      <c r="L137" s="19"/>
      <c r="M137" s="19"/>
      <c r="N137" s="36"/>
      <c r="O137" s="92"/>
      <c r="P137" s="43"/>
      <c r="Q137" s="36"/>
      <c r="R137" s="36"/>
      <c r="S137" s="36"/>
      <c r="T137" s="19"/>
      <c r="U137" s="35"/>
      <c r="V137" s="36"/>
      <c r="W137" s="21"/>
      <c r="X137" s="17"/>
      <c r="Y137" s="17"/>
      <c r="Z137" s="21"/>
      <c r="AA137" s="21"/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18">
        <v>0</v>
      </c>
      <c r="AI137" s="18">
        <v>0</v>
      </c>
      <c r="AJ137" s="18">
        <v>0</v>
      </c>
      <c r="AK137" s="18"/>
      <c r="AL137" s="18"/>
    </row>
    <row r="138" spans="1:38" ht="13.5">
      <c r="A138" s="9">
        <f t="shared" si="29"/>
        <v>0</v>
      </c>
      <c r="B138" s="9">
        <f t="shared" si="30"/>
        <v>0</v>
      </c>
      <c r="C138" s="35">
        <f t="shared" si="31"/>
        <v>0</v>
      </c>
      <c r="D138" t="s">
        <v>30</v>
      </c>
      <c r="E138" s="19"/>
      <c r="F138" s="19"/>
      <c r="G138" s="19"/>
      <c r="H138" s="40"/>
      <c r="I138" s="19"/>
      <c r="K138" s="19"/>
      <c r="L138" s="19"/>
      <c r="M138" s="19"/>
      <c r="N138" s="43"/>
      <c r="O138" s="92"/>
      <c r="P138" s="19"/>
      <c r="Q138" s="19"/>
      <c r="R138" s="19"/>
      <c r="S138" s="19"/>
      <c r="T138" s="36"/>
      <c r="U138" s="23"/>
      <c r="V138" s="19"/>
      <c r="W138" s="19"/>
      <c r="X138" s="37"/>
      <c r="Y138" s="29"/>
      <c r="Z138" s="37"/>
      <c r="AA138" s="37"/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18">
        <v>0</v>
      </c>
      <c r="AI138" s="18">
        <v>0</v>
      </c>
      <c r="AJ138" s="18">
        <v>0</v>
      </c>
      <c r="AK138" s="18"/>
      <c r="AL138" s="18"/>
    </row>
    <row r="139" spans="1:38" ht="13.5">
      <c r="A139" s="9">
        <f t="shared" si="29"/>
        <v>0</v>
      </c>
      <c r="B139" s="9">
        <f t="shared" si="30"/>
        <v>0</v>
      </c>
      <c r="C139" s="26">
        <f t="shared" si="31"/>
        <v>0</v>
      </c>
      <c r="D139" t="s">
        <v>28</v>
      </c>
      <c r="E139" s="43"/>
      <c r="F139" s="43"/>
      <c r="G139" s="19"/>
      <c r="H139" s="43"/>
      <c r="I139" s="19"/>
      <c r="K139" s="19"/>
      <c r="L139" s="19"/>
      <c r="M139" s="19"/>
      <c r="N139" s="43"/>
      <c r="O139" s="92"/>
      <c r="P139" s="17"/>
      <c r="Q139" s="26"/>
      <c r="R139" s="34"/>
      <c r="S139" s="35"/>
      <c r="T139" s="19"/>
      <c r="U139" s="36"/>
      <c r="V139" s="36"/>
      <c r="W139" s="19"/>
      <c r="X139" s="18"/>
      <c r="Y139" s="27"/>
      <c r="Z139" s="19"/>
      <c r="AA139" s="19"/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18">
        <v>0</v>
      </c>
      <c r="AI139" s="18">
        <v>0</v>
      </c>
      <c r="AJ139" s="18">
        <v>0</v>
      </c>
      <c r="AK139" s="18"/>
      <c r="AL139" s="18"/>
    </row>
    <row r="140" spans="1:38" ht="13.5">
      <c r="A140" s="9">
        <f t="shared" si="29"/>
        <v>0</v>
      </c>
      <c r="B140" s="9">
        <f t="shared" si="30"/>
        <v>0</v>
      </c>
      <c r="C140" s="36">
        <f t="shared" si="31"/>
        <v>0</v>
      </c>
      <c r="D140" t="s">
        <v>15</v>
      </c>
      <c r="E140" s="19"/>
      <c r="F140" s="19"/>
      <c r="G140" s="19"/>
      <c r="H140" s="19"/>
      <c r="I140" s="19"/>
      <c r="K140" s="19"/>
      <c r="L140" s="19"/>
      <c r="M140" s="19"/>
      <c r="N140" s="43"/>
      <c r="O140" s="92"/>
      <c r="P140" s="19"/>
      <c r="Q140" s="34"/>
      <c r="R140" s="35"/>
      <c r="S140" s="35"/>
      <c r="T140" s="32"/>
      <c r="U140" s="19"/>
      <c r="V140" s="19"/>
      <c r="W140" s="28"/>
      <c r="X140" s="18"/>
      <c r="Y140" s="28"/>
      <c r="Z140" s="18"/>
      <c r="AA140" s="37"/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18">
        <v>0</v>
      </c>
      <c r="AI140" s="18">
        <v>0</v>
      </c>
      <c r="AJ140" s="18">
        <v>0</v>
      </c>
      <c r="AK140" s="18"/>
      <c r="AL140" s="18"/>
    </row>
    <row r="141" spans="1:38" ht="13.5">
      <c r="A141" s="9">
        <f t="shared" si="29"/>
        <v>0</v>
      </c>
      <c r="B141" s="9">
        <f t="shared" si="30"/>
        <v>0</v>
      </c>
      <c r="C141" s="34">
        <f t="shared" si="31"/>
        <v>0</v>
      </c>
      <c r="D141" t="s">
        <v>62</v>
      </c>
      <c r="E141" s="20"/>
      <c r="F141" s="19"/>
      <c r="G141" s="19"/>
      <c r="H141" s="43"/>
      <c r="I141" s="19"/>
      <c r="K141" s="19"/>
      <c r="L141" s="19"/>
      <c r="M141" s="19"/>
      <c r="N141" s="19"/>
      <c r="O141" s="92"/>
      <c r="P141" s="43"/>
      <c r="Q141" s="33"/>
      <c r="R141" s="33"/>
      <c r="S141" s="33"/>
      <c r="T141" s="19"/>
      <c r="U141" s="33"/>
      <c r="V141" s="33"/>
      <c r="W141" s="36"/>
      <c r="X141" s="28"/>
      <c r="Y141" s="19"/>
      <c r="Z141" s="28"/>
      <c r="AA141" s="37"/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22">
        <v>0</v>
      </c>
      <c r="AI141" s="22">
        <v>0</v>
      </c>
      <c r="AJ141" s="22">
        <v>0</v>
      </c>
      <c r="AK141" s="22"/>
      <c r="AL141" s="22"/>
    </row>
    <row r="142" spans="1:38" ht="13.5">
      <c r="A142" s="9">
        <f t="shared" si="29"/>
        <v>0</v>
      </c>
      <c r="B142" s="9">
        <f t="shared" si="30"/>
        <v>0</v>
      </c>
      <c r="C142" s="35">
        <f t="shared" si="31"/>
        <v>0</v>
      </c>
      <c r="D142" t="s">
        <v>22</v>
      </c>
      <c r="E142" s="43"/>
      <c r="F142" s="43"/>
      <c r="G142" s="21"/>
      <c r="H142" s="43"/>
      <c r="I142" s="19"/>
      <c r="K142" s="19"/>
      <c r="L142" s="19"/>
      <c r="M142" s="19"/>
      <c r="N142" s="43"/>
      <c r="O142" s="92"/>
      <c r="P142" s="19"/>
      <c r="Q142" s="33"/>
      <c r="R142" s="33"/>
      <c r="S142" s="19"/>
      <c r="T142" s="35"/>
      <c r="U142" s="33"/>
      <c r="V142" s="33"/>
      <c r="W142" s="19"/>
      <c r="X142" s="28"/>
      <c r="Y142" s="26"/>
      <c r="Z142" s="28"/>
      <c r="AA142" s="37"/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23">
        <v>0</v>
      </c>
      <c r="AI142" s="23">
        <v>0</v>
      </c>
      <c r="AJ142" s="23">
        <v>0</v>
      </c>
      <c r="AK142" s="23"/>
      <c r="AL142" s="23"/>
    </row>
    <row r="143" spans="1:38" ht="13.5">
      <c r="A143" s="9">
        <f t="shared" si="29"/>
        <v>0</v>
      </c>
      <c r="B143" s="9">
        <f t="shared" si="30"/>
        <v>0</v>
      </c>
      <c r="C143" s="35">
        <f t="shared" si="31"/>
        <v>0</v>
      </c>
      <c r="D143" t="s">
        <v>131</v>
      </c>
      <c r="E143" s="19"/>
      <c r="F143" s="19"/>
      <c r="G143" s="19"/>
      <c r="H143" s="43"/>
      <c r="I143" s="19"/>
      <c r="K143" s="19"/>
      <c r="L143" s="19"/>
      <c r="M143" s="19"/>
      <c r="N143" s="43"/>
      <c r="O143" s="92"/>
      <c r="P143" s="19"/>
      <c r="Q143" s="35"/>
      <c r="R143" s="19"/>
      <c r="S143" s="19"/>
      <c r="T143" s="35"/>
      <c r="U143" s="19"/>
      <c r="V143" s="35"/>
      <c r="W143" s="19"/>
      <c r="X143" s="36"/>
      <c r="Y143" s="23"/>
      <c r="Z143" s="19"/>
      <c r="AA143" s="19"/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23">
        <v>0</v>
      </c>
      <c r="AI143" s="23">
        <v>0</v>
      </c>
      <c r="AJ143" s="23">
        <v>0</v>
      </c>
      <c r="AK143" s="23"/>
      <c r="AL143" s="23"/>
    </row>
    <row r="144" spans="1:38" ht="13.5">
      <c r="A144" s="9">
        <f t="shared" si="29"/>
        <v>0</v>
      </c>
      <c r="B144" s="9">
        <f t="shared" si="30"/>
        <v>0</v>
      </c>
      <c r="C144" s="43">
        <f t="shared" si="31"/>
        <v>0</v>
      </c>
      <c r="D144" t="s">
        <v>11</v>
      </c>
      <c r="E144" s="19"/>
      <c r="F144" s="19"/>
      <c r="G144" s="19"/>
      <c r="H144" s="43"/>
      <c r="I144" s="19"/>
      <c r="K144" s="19"/>
      <c r="L144" s="19"/>
      <c r="M144" s="19"/>
      <c r="N144" s="43"/>
      <c r="O144" s="92"/>
      <c r="P144" s="19"/>
      <c r="Q144" s="35"/>
      <c r="R144" s="19"/>
      <c r="S144" s="19"/>
      <c r="T144" s="35"/>
      <c r="U144" s="35"/>
      <c r="V144" s="35"/>
      <c r="W144" s="19"/>
      <c r="X144" s="19"/>
      <c r="Y144" s="28"/>
      <c r="Z144" s="23"/>
      <c r="AA144" s="37"/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23">
        <v>0</v>
      </c>
      <c r="AI144" s="23">
        <v>0</v>
      </c>
      <c r="AJ144" s="23">
        <v>0</v>
      </c>
      <c r="AK144" s="23"/>
      <c r="AL144" s="23"/>
    </row>
    <row r="145" spans="8:38" ht="13.5">
      <c r="H145" s="2"/>
      <c r="I145" s="2"/>
      <c r="J145" s="2"/>
      <c r="K145" s="2"/>
      <c r="L145" s="2"/>
      <c r="M145" s="2"/>
      <c r="N145" s="2"/>
      <c r="W145" s="28"/>
      <c r="X145" s="26"/>
      <c r="Y145" s="26"/>
      <c r="Z145" s="26"/>
      <c r="AA145" s="37"/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26">
        <v>0</v>
      </c>
      <c r="AI145" s="26">
        <v>0</v>
      </c>
      <c r="AJ145" s="26">
        <v>0</v>
      </c>
      <c r="AK145" s="26"/>
      <c r="AL145" s="26"/>
    </row>
    <row r="146" spans="8:38" ht="13.5">
      <c r="H146" s="2"/>
      <c r="I146" s="2"/>
      <c r="J146" s="2"/>
      <c r="K146" s="2"/>
      <c r="L146" s="2"/>
      <c r="M146" s="2"/>
      <c r="N146" s="2"/>
      <c r="W146" s="28"/>
      <c r="X146" s="28"/>
      <c r="Y146" s="19"/>
      <c r="Z146" s="28"/>
      <c r="AA146" s="37"/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26">
        <v>0</v>
      </c>
      <c r="AI146" s="26">
        <v>0</v>
      </c>
      <c r="AJ146" s="26">
        <v>0</v>
      </c>
      <c r="AK146" s="26"/>
      <c r="AL146" s="26"/>
    </row>
    <row r="147" spans="8:38" ht="13.5">
      <c r="H147" s="2"/>
      <c r="I147" s="2"/>
      <c r="J147" s="2"/>
      <c r="K147" s="2"/>
      <c r="L147" s="2"/>
      <c r="M147" s="2"/>
      <c r="N147" s="2"/>
      <c r="W147" s="33"/>
      <c r="X147" s="33"/>
      <c r="Y147" s="19"/>
      <c r="Z147" s="33"/>
      <c r="AA147" s="37"/>
      <c r="AB147" s="33">
        <v>0</v>
      </c>
      <c r="AC147" s="33">
        <v>0</v>
      </c>
      <c r="AD147" s="33">
        <v>0</v>
      </c>
      <c r="AE147" s="33">
        <v>0</v>
      </c>
      <c r="AF147" s="33">
        <v>0</v>
      </c>
      <c r="AG147" s="33">
        <v>0</v>
      </c>
      <c r="AH147" s="33">
        <v>0</v>
      </c>
      <c r="AI147" s="33">
        <v>0</v>
      </c>
      <c r="AJ147" s="33">
        <v>0</v>
      </c>
      <c r="AK147" s="33"/>
      <c r="AL147" s="33"/>
    </row>
    <row r="148" spans="8:38" ht="13.5">
      <c r="H148" s="2"/>
      <c r="I148" s="2"/>
      <c r="J148" s="2"/>
      <c r="K148" s="2"/>
      <c r="L148" s="2"/>
      <c r="M148" s="2"/>
      <c r="N148" s="2"/>
      <c r="W148" s="33"/>
      <c r="X148" s="33"/>
      <c r="Y148" s="33"/>
      <c r="Z148" s="33"/>
      <c r="AA148" s="37"/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/>
      <c r="AL148" s="33"/>
    </row>
    <row r="149" spans="8:38" ht="13.5">
      <c r="H149" s="2"/>
      <c r="I149" s="2"/>
      <c r="J149" s="2"/>
      <c r="K149" s="2"/>
      <c r="L149" s="2"/>
      <c r="M149" s="2"/>
      <c r="N149" s="2"/>
      <c r="W149" s="35"/>
      <c r="X149" s="35"/>
      <c r="Y149" s="19"/>
      <c r="Z149" s="35"/>
      <c r="AA149" s="37"/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/>
      <c r="AL149" s="35"/>
    </row>
    <row r="150" spans="8:38" ht="13.5">
      <c r="H150" s="2"/>
      <c r="I150" s="2"/>
      <c r="J150" s="2"/>
      <c r="K150" s="2"/>
      <c r="L150" s="2"/>
      <c r="M150" s="2"/>
      <c r="N150" s="2"/>
      <c r="W150" s="35"/>
      <c r="X150" s="35"/>
      <c r="Y150" s="19"/>
      <c r="Z150" s="35"/>
      <c r="AA150" s="37"/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/>
      <c r="AL150" s="35"/>
    </row>
    <row r="151" spans="8:14" ht="13.5">
      <c r="H151" s="2"/>
      <c r="I151" s="2"/>
      <c r="J151" s="2"/>
      <c r="K151" s="2"/>
      <c r="L151" s="2"/>
      <c r="M151" s="2"/>
      <c r="N151" s="2"/>
    </row>
    <row r="152" spans="8:14" ht="13.5">
      <c r="H152" s="2"/>
      <c r="I152" s="2"/>
      <c r="J152" s="2"/>
      <c r="K152" s="2"/>
      <c r="L152" s="2"/>
      <c r="M152" s="2"/>
      <c r="N152" s="2"/>
    </row>
    <row r="153" spans="8:14" ht="13.5">
      <c r="H153" s="2"/>
      <c r="I153" s="2"/>
      <c r="J153" s="2"/>
      <c r="K153" s="2"/>
      <c r="L153" s="2"/>
      <c r="M153" s="2"/>
      <c r="N153" s="2"/>
    </row>
    <row r="154" spans="8:14" ht="13.5">
      <c r="H154" s="2"/>
      <c r="I154" s="2"/>
      <c r="J154" s="2"/>
      <c r="K154" s="2"/>
      <c r="L154" s="2"/>
      <c r="M154" s="2"/>
      <c r="N154" s="2"/>
    </row>
    <row r="155" spans="8:14" ht="13.5">
      <c r="H155" s="2"/>
      <c r="I155" s="2"/>
      <c r="J155" s="2"/>
      <c r="K155" s="2"/>
      <c r="L155" s="2"/>
      <c r="M155" s="2"/>
      <c r="N155" s="2"/>
    </row>
    <row r="156" spans="8:14" ht="13.5">
      <c r="H156" s="2"/>
      <c r="I156" s="2"/>
      <c r="J156" s="2"/>
      <c r="K156" s="2"/>
      <c r="L156" s="2"/>
      <c r="M156" s="2"/>
      <c r="N156" s="2"/>
    </row>
    <row r="157" spans="8:14" ht="13.5">
      <c r="H157" s="2"/>
      <c r="I157" s="2"/>
      <c r="J157" s="2"/>
      <c r="K157" s="2"/>
      <c r="L157" s="2"/>
      <c r="M157" s="2"/>
      <c r="N157" s="2"/>
    </row>
    <row r="158" spans="8:14" ht="13.5">
      <c r="H158" s="2"/>
      <c r="I158" s="2"/>
      <c r="J158" s="2"/>
      <c r="K158" s="2"/>
      <c r="L158" s="2"/>
      <c r="M158" s="2"/>
      <c r="N158" s="2"/>
    </row>
    <row r="159" spans="4:14" ht="13.5">
      <c r="D159" s="3"/>
      <c r="H159" s="2"/>
      <c r="I159" s="2"/>
      <c r="J159" s="2"/>
      <c r="K159" s="2"/>
      <c r="L159" s="2"/>
      <c r="M159" s="2"/>
      <c r="N159" s="2"/>
    </row>
    <row r="160" spans="8:14" ht="13.5">
      <c r="H160" s="2"/>
      <c r="I160" s="2"/>
      <c r="J160" s="2"/>
      <c r="K160" s="2"/>
      <c r="L160" s="2"/>
      <c r="M160" s="2"/>
      <c r="N160" s="2"/>
    </row>
    <row r="161" spans="8:14" ht="13.5">
      <c r="H161" s="2"/>
      <c r="I161" s="2"/>
      <c r="J161" s="2"/>
      <c r="K161" s="2"/>
      <c r="L161" s="2"/>
      <c r="M161" s="2"/>
      <c r="N161" s="2"/>
    </row>
    <row r="162" spans="8:14" ht="13.5">
      <c r="H162" s="2"/>
      <c r="I162" s="2"/>
      <c r="J162" s="2"/>
      <c r="K162" s="2"/>
      <c r="L162" s="2"/>
      <c r="M162" s="2"/>
      <c r="N162" s="2"/>
    </row>
    <row r="163" spans="8:14" ht="13.5">
      <c r="H163" s="2"/>
      <c r="I163" s="2"/>
      <c r="J163" s="2"/>
      <c r="K163" s="2"/>
      <c r="L163" s="2"/>
      <c r="M163" s="2"/>
      <c r="N163" s="2"/>
    </row>
    <row r="164" spans="8:14" ht="13.5">
      <c r="H164" s="2"/>
      <c r="I164" s="2"/>
      <c r="J164" s="2"/>
      <c r="K164" s="2"/>
      <c r="L164" s="2"/>
      <c r="M164" s="2"/>
      <c r="N164" s="2"/>
    </row>
    <row r="165" spans="8:14" ht="13.5">
      <c r="H165" s="2"/>
      <c r="I165" s="2"/>
      <c r="J165" s="2"/>
      <c r="K165" s="2"/>
      <c r="L165" s="2"/>
      <c r="M165" s="2"/>
      <c r="N165" s="2"/>
    </row>
    <row r="166" spans="8:14" ht="13.5">
      <c r="H166" s="2"/>
      <c r="I166" s="2"/>
      <c r="J166" s="2"/>
      <c r="K166" s="2"/>
      <c r="L166" s="2"/>
      <c r="M166" s="2"/>
      <c r="N166" s="2"/>
    </row>
    <row r="167" spans="4:14" ht="13.5">
      <c r="D167" s="7"/>
      <c r="H167" s="2"/>
      <c r="I167" s="2"/>
      <c r="J167" s="2"/>
      <c r="K167" s="2"/>
      <c r="L167" s="2"/>
      <c r="M167" s="2"/>
      <c r="N167" s="2"/>
    </row>
    <row r="168" spans="8:14" ht="13.5">
      <c r="H168" s="2"/>
      <c r="I168" s="2"/>
      <c r="J168" s="2"/>
      <c r="K168" s="2"/>
      <c r="L168" s="2"/>
      <c r="M168" s="2"/>
      <c r="N168" s="2"/>
    </row>
    <row r="169" spans="4:14" ht="13.5">
      <c r="D169" s="3"/>
      <c r="H169" s="2"/>
      <c r="I169" s="2"/>
      <c r="J169" s="2"/>
      <c r="K169" s="2"/>
      <c r="L169" s="2"/>
      <c r="M169" s="2"/>
      <c r="N169" s="2"/>
    </row>
    <row r="170" spans="8:14" ht="13.5">
      <c r="H170" s="2"/>
      <c r="I170" s="2"/>
      <c r="J170" s="2"/>
      <c r="K170" s="2"/>
      <c r="L170" s="2"/>
      <c r="M170" s="2"/>
      <c r="N170" s="2"/>
    </row>
    <row r="171" spans="8:14" ht="13.5">
      <c r="H171" s="2"/>
      <c r="I171" s="2"/>
      <c r="J171" s="2"/>
      <c r="K171" s="2"/>
      <c r="L171" s="2"/>
      <c r="M171" s="2"/>
      <c r="N171" s="2"/>
    </row>
    <row r="172" spans="8:14" ht="13.5">
      <c r="H172" s="2"/>
      <c r="I172" s="2"/>
      <c r="J172" s="2"/>
      <c r="K172" s="2"/>
      <c r="L172" s="2"/>
      <c r="M172" s="2"/>
      <c r="N172" s="2"/>
    </row>
    <row r="173" spans="8:14" ht="13.5">
      <c r="H173" s="2"/>
      <c r="I173" s="2"/>
      <c r="J173" s="2"/>
      <c r="K173" s="2"/>
      <c r="L173" s="2"/>
      <c r="M173" s="2"/>
      <c r="N173" s="2"/>
    </row>
    <row r="174" spans="8:14" ht="13.5">
      <c r="H174" s="2"/>
      <c r="I174" s="2"/>
      <c r="J174" s="2"/>
      <c r="K174" s="2"/>
      <c r="L174" s="2"/>
      <c r="M174" s="2"/>
      <c r="N174" s="2"/>
    </row>
    <row r="175" spans="8:14" ht="13.5">
      <c r="H175" s="2"/>
      <c r="I175" s="2"/>
      <c r="J175" s="2"/>
      <c r="K175" s="2"/>
      <c r="L175" s="2"/>
      <c r="M175" s="2"/>
      <c r="N175" s="2"/>
    </row>
    <row r="176" spans="8:14" ht="13.5">
      <c r="H176" s="2"/>
      <c r="I176" s="2"/>
      <c r="J176" s="2"/>
      <c r="K176" s="2"/>
      <c r="L176" s="2"/>
      <c r="M176" s="2"/>
      <c r="N176" s="2"/>
    </row>
    <row r="177" spans="8:14" ht="13.5">
      <c r="H177" s="2"/>
      <c r="I177" s="2"/>
      <c r="J177" s="2"/>
      <c r="K177" s="2"/>
      <c r="L177" s="2"/>
      <c r="M177" s="2"/>
      <c r="N177" s="2"/>
    </row>
    <row r="178" spans="8:14" ht="13.5">
      <c r="H178" s="2"/>
      <c r="I178" s="2"/>
      <c r="J178" s="2"/>
      <c r="K178" s="2"/>
      <c r="L178" s="2"/>
      <c r="M178" s="2"/>
      <c r="N178" s="2"/>
    </row>
    <row r="179" spans="8:14" ht="13.5">
      <c r="H179" s="2"/>
      <c r="I179" s="2"/>
      <c r="J179" s="2"/>
      <c r="K179" s="2"/>
      <c r="L179" s="2"/>
      <c r="M179" s="2"/>
      <c r="N179" s="2"/>
    </row>
    <row r="180" spans="8:14" ht="13.5">
      <c r="H180" s="2"/>
      <c r="I180" s="2"/>
      <c r="J180" s="2"/>
      <c r="K180" s="2"/>
      <c r="L180" s="2"/>
      <c r="M180" s="2"/>
      <c r="N180" s="2"/>
    </row>
    <row r="181" spans="8:14" ht="13.5">
      <c r="H181" s="2"/>
      <c r="I181" s="2"/>
      <c r="J181" s="2"/>
      <c r="K181" s="2"/>
      <c r="L181" s="2"/>
      <c r="M181" s="2"/>
      <c r="N181" s="2"/>
    </row>
    <row r="182" spans="8:14" ht="13.5">
      <c r="H182" s="2"/>
      <c r="I182" s="2"/>
      <c r="J182" s="2"/>
      <c r="K182" s="2"/>
      <c r="L182" s="2"/>
      <c r="M182" s="2"/>
      <c r="N182" s="2"/>
    </row>
    <row r="183" spans="8:14" ht="13.5">
      <c r="H183" s="2"/>
      <c r="I183" s="2"/>
      <c r="J183" s="2"/>
      <c r="K183" s="2"/>
      <c r="L183" s="2"/>
      <c r="M183" s="2"/>
      <c r="N183" s="2"/>
    </row>
    <row r="184" spans="8:14" ht="13.5">
      <c r="H184" s="2"/>
      <c r="I184" s="2"/>
      <c r="J184" s="2"/>
      <c r="K184" s="2"/>
      <c r="L184" s="2"/>
      <c r="M184" s="2"/>
      <c r="N184" s="2"/>
    </row>
    <row r="185" spans="8:14" ht="13.5">
      <c r="H185" s="2"/>
      <c r="I185" s="2"/>
      <c r="J185" s="2"/>
      <c r="K185" s="2"/>
      <c r="L185" s="2"/>
      <c r="M185" s="2"/>
      <c r="N185" s="2"/>
    </row>
    <row r="186" spans="8:14" ht="13.5">
      <c r="H186" s="2"/>
      <c r="I186" s="2"/>
      <c r="J186" s="2"/>
      <c r="K186" s="2"/>
      <c r="L186" s="2"/>
      <c r="M186" s="2"/>
      <c r="N186" s="2"/>
    </row>
    <row r="187" spans="8:14" ht="13.5">
      <c r="H187" s="2"/>
      <c r="I187" s="2"/>
      <c r="J187" s="2"/>
      <c r="K187" s="2"/>
      <c r="L187" s="2"/>
      <c r="M187" s="2"/>
      <c r="N187" s="2"/>
    </row>
    <row r="188" spans="8:14" ht="13.5">
      <c r="H188" s="2"/>
      <c r="I188" s="2"/>
      <c r="J188" s="2"/>
      <c r="K188" s="2"/>
      <c r="L188" s="2"/>
      <c r="M188" s="2"/>
      <c r="N188" s="2"/>
    </row>
    <row r="189" spans="8:14" ht="13.5">
      <c r="H189" s="2"/>
      <c r="I189" s="2"/>
      <c r="J189" s="2"/>
      <c r="K189" s="2"/>
      <c r="L189" s="2"/>
      <c r="M189" s="2"/>
      <c r="N189" s="2"/>
    </row>
    <row r="190" spans="8:14" ht="13.5">
      <c r="H190" s="2"/>
      <c r="I190" s="2"/>
      <c r="J190" s="2"/>
      <c r="K190" s="2"/>
      <c r="L190" s="2"/>
      <c r="M190" s="2"/>
      <c r="N190" s="2"/>
    </row>
    <row r="191" spans="8:14" ht="13.5">
      <c r="H191" s="2"/>
      <c r="I191" s="2"/>
      <c r="J191" s="2"/>
      <c r="K191" s="2"/>
      <c r="L191" s="2"/>
      <c r="M191" s="2"/>
      <c r="N191" s="2"/>
    </row>
    <row r="192" spans="8:14" ht="13.5">
      <c r="H192" s="2"/>
      <c r="I192" s="2"/>
      <c r="J192" s="2"/>
      <c r="K192" s="2"/>
      <c r="L192" s="2"/>
      <c r="M192" s="2"/>
      <c r="N192" s="2"/>
    </row>
    <row r="193" spans="8:14" ht="13.5">
      <c r="H193" s="2"/>
      <c r="I193" s="2"/>
      <c r="J193" s="2"/>
      <c r="K193" s="2"/>
      <c r="L193" s="2"/>
      <c r="M193" s="2"/>
      <c r="N193" s="2"/>
    </row>
    <row r="194" spans="8:14" ht="13.5">
      <c r="H194" s="2"/>
      <c r="I194" s="2"/>
      <c r="J194" s="2"/>
      <c r="K194" s="2"/>
      <c r="L194" s="2"/>
      <c r="M194" s="2"/>
      <c r="N194" s="2"/>
    </row>
    <row r="195" spans="8:14" ht="13.5">
      <c r="H195" s="2"/>
      <c r="I195" s="2"/>
      <c r="J195" s="2"/>
      <c r="K195" s="2"/>
      <c r="L195" s="2"/>
      <c r="M195" s="2"/>
      <c r="N195" s="2"/>
    </row>
    <row r="196" spans="8:14" ht="13.5">
      <c r="H196" s="2"/>
      <c r="I196" s="2"/>
      <c r="J196" s="2"/>
      <c r="K196" s="2"/>
      <c r="L196" s="2"/>
      <c r="M196" s="2"/>
      <c r="N196" s="2"/>
    </row>
    <row r="197" spans="8:14" ht="13.5">
      <c r="H197" s="2"/>
      <c r="I197" s="2"/>
      <c r="J197" s="2"/>
      <c r="K197" s="2"/>
      <c r="L197" s="2"/>
      <c r="M197" s="2"/>
      <c r="N197" s="2"/>
    </row>
    <row r="198" spans="8:14" ht="13.5">
      <c r="H198" s="2"/>
      <c r="I198" s="2"/>
      <c r="J198" s="2"/>
      <c r="K198" s="2"/>
      <c r="L198" s="2"/>
      <c r="M198" s="2"/>
      <c r="N198" s="2"/>
    </row>
    <row r="199" spans="8:14" ht="13.5">
      <c r="H199" s="2"/>
      <c r="I199" s="2"/>
      <c r="J199" s="2"/>
      <c r="K199" s="2"/>
      <c r="L199" s="2"/>
      <c r="M199" s="2"/>
      <c r="N199" s="2"/>
    </row>
    <row r="200" spans="8:14" ht="13.5">
      <c r="H200" s="2"/>
      <c r="I200" s="2"/>
      <c r="J200" s="2"/>
      <c r="K200" s="2"/>
      <c r="L200" s="2"/>
      <c r="M200" s="2"/>
      <c r="N200" s="2"/>
    </row>
    <row r="201" spans="8:14" ht="13.5">
      <c r="H201" s="2"/>
      <c r="I201" s="2"/>
      <c r="J201" s="2"/>
      <c r="K201" s="2"/>
      <c r="L201" s="2"/>
      <c r="M201" s="2"/>
      <c r="N201" s="2"/>
    </row>
    <row r="202" spans="8:14" ht="13.5">
      <c r="H202" s="2"/>
      <c r="I202" s="2"/>
      <c r="J202" s="2"/>
      <c r="K202" s="2"/>
      <c r="L202" s="2"/>
      <c r="M202" s="2"/>
      <c r="N202" s="2"/>
    </row>
    <row r="203" spans="8:14" ht="13.5">
      <c r="H203" s="2"/>
      <c r="I203" s="2"/>
      <c r="J203" s="2"/>
      <c r="K203" s="2"/>
      <c r="L203" s="2"/>
      <c r="M203" s="2"/>
      <c r="N203" s="2"/>
    </row>
    <row r="204" spans="8:14" ht="13.5">
      <c r="H204" s="2"/>
      <c r="I204" s="2"/>
      <c r="J204" s="2"/>
      <c r="K204" s="2"/>
      <c r="L204" s="2"/>
      <c r="M204" s="2"/>
      <c r="N204" s="2"/>
    </row>
    <row r="205" spans="8:14" ht="13.5">
      <c r="H205" s="2"/>
      <c r="I205" s="2"/>
      <c r="J205" s="2"/>
      <c r="K205" s="2"/>
      <c r="L205" s="2"/>
      <c r="M205" s="2"/>
      <c r="N205" s="2"/>
    </row>
    <row r="206" spans="8:14" ht="13.5">
      <c r="H206" s="2"/>
      <c r="I206" s="2"/>
      <c r="J206" s="2"/>
      <c r="K206" s="2"/>
      <c r="L206" s="2"/>
      <c r="M206" s="2"/>
      <c r="N206" s="2"/>
    </row>
    <row r="207" spans="8:14" ht="13.5">
      <c r="H207" s="2"/>
      <c r="I207" s="2"/>
      <c r="J207" s="2"/>
      <c r="K207" s="2"/>
      <c r="L207" s="2"/>
      <c r="M207" s="2"/>
      <c r="N207" s="2"/>
    </row>
    <row r="208" spans="8:14" ht="13.5">
      <c r="H208" s="2"/>
      <c r="I208" s="2"/>
      <c r="J208" s="2"/>
      <c r="K208" s="2"/>
      <c r="L208" s="2"/>
      <c r="M208" s="2"/>
      <c r="N208" s="2"/>
    </row>
    <row r="209" spans="8:14" ht="13.5">
      <c r="H209" s="2"/>
      <c r="I209" s="2"/>
      <c r="J209" s="2"/>
      <c r="K209" s="2"/>
      <c r="L209" s="2"/>
      <c r="M209" s="2"/>
      <c r="N209" s="2"/>
    </row>
    <row r="210" spans="8:14" ht="13.5">
      <c r="H210" s="2"/>
      <c r="I210" s="2"/>
      <c r="J210" s="2"/>
      <c r="K210" s="2"/>
      <c r="L210" s="2"/>
      <c r="M210" s="2"/>
      <c r="N210" s="2"/>
    </row>
    <row r="211" spans="8:14" ht="13.5">
      <c r="H211" s="2"/>
      <c r="I211" s="2"/>
      <c r="J211" s="2"/>
      <c r="K211" s="2"/>
      <c r="L211" s="2"/>
      <c r="M211" s="2"/>
      <c r="N211" s="2"/>
    </row>
    <row r="212" spans="8:14" ht="13.5">
      <c r="H212" s="2"/>
      <c r="I212" s="2"/>
      <c r="J212" s="2"/>
      <c r="K212" s="2"/>
      <c r="L212" s="2"/>
      <c r="M212" s="2"/>
      <c r="N212" s="2"/>
    </row>
    <row r="213" spans="8:14" ht="13.5">
      <c r="H213" s="2"/>
      <c r="I213" s="2"/>
      <c r="J213" s="2"/>
      <c r="K213" s="2"/>
      <c r="L213" s="2"/>
      <c r="M213" s="2"/>
      <c r="N213" s="2"/>
    </row>
    <row r="214" spans="8:14" ht="13.5">
      <c r="H214" s="2"/>
      <c r="I214" s="2"/>
      <c r="J214" s="2"/>
      <c r="K214" s="2"/>
      <c r="L214" s="2"/>
      <c r="M214" s="2"/>
      <c r="N214" s="2"/>
    </row>
    <row r="215" spans="8:14" ht="13.5">
      <c r="H215" s="2"/>
      <c r="I215" s="2"/>
      <c r="J215" s="2"/>
      <c r="K215" s="2"/>
      <c r="L215" s="2"/>
      <c r="M215" s="2"/>
      <c r="N215" s="2"/>
    </row>
    <row r="216" spans="8:14" ht="13.5">
      <c r="H216" s="2"/>
      <c r="I216" s="2"/>
      <c r="J216" s="2"/>
      <c r="K216" s="2"/>
      <c r="L216" s="2"/>
      <c r="M216" s="2"/>
      <c r="N216" s="2"/>
    </row>
    <row r="217" spans="8:14" ht="13.5">
      <c r="H217" s="2"/>
      <c r="I217" s="2"/>
      <c r="J217" s="2"/>
      <c r="K217" s="2"/>
      <c r="L217" s="2"/>
      <c r="M217" s="2"/>
      <c r="N217" s="2"/>
    </row>
    <row r="218" spans="8:14" ht="13.5">
      <c r="H218" s="2"/>
      <c r="I218" s="2"/>
      <c r="J218" s="2"/>
      <c r="K218" s="2"/>
      <c r="L218" s="2"/>
      <c r="M218" s="2"/>
      <c r="N218" s="2"/>
    </row>
    <row r="219" spans="8:14" ht="13.5">
      <c r="H219" s="2"/>
      <c r="I219" s="2"/>
      <c r="J219" s="2"/>
      <c r="K219" s="2"/>
      <c r="L219" s="2"/>
      <c r="M219" s="2"/>
      <c r="N219" s="2"/>
    </row>
    <row r="220" spans="8:14" ht="13.5">
      <c r="H220" s="2"/>
      <c r="I220" s="2"/>
      <c r="J220" s="2"/>
      <c r="K220" s="2"/>
      <c r="L220" s="2"/>
      <c r="M220" s="2"/>
      <c r="N220" s="2"/>
    </row>
    <row r="221" spans="8:14" ht="13.5">
      <c r="H221" s="2"/>
      <c r="I221" s="2"/>
      <c r="J221" s="2"/>
      <c r="K221" s="2"/>
      <c r="L221" s="2"/>
      <c r="M221" s="2"/>
      <c r="N221" s="2"/>
    </row>
    <row r="222" spans="8:14" ht="13.5">
      <c r="H222" s="2"/>
      <c r="I222" s="2"/>
      <c r="J222" s="2"/>
      <c r="K222" s="2"/>
      <c r="L222" s="2"/>
      <c r="M222" s="2"/>
      <c r="N222" s="2"/>
    </row>
    <row r="223" spans="8:14" ht="13.5">
      <c r="H223" s="2"/>
      <c r="I223" s="2"/>
      <c r="J223" s="2"/>
      <c r="K223" s="2"/>
      <c r="L223" s="2"/>
      <c r="M223" s="2"/>
      <c r="N223" s="2"/>
    </row>
    <row r="224" spans="8:14" ht="13.5">
      <c r="H224" s="2"/>
      <c r="I224" s="2"/>
      <c r="J224" s="2"/>
      <c r="K224" s="2"/>
      <c r="L224" s="2"/>
      <c r="M224" s="2"/>
      <c r="N224" s="2"/>
    </row>
    <row r="225" spans="8:14" ht="13.5">
      <c r="H225" s="2"/>
      <c r="I225" s="2"/>
      <c r="J225" s="2"/>
      <c r="K225" s="2"/>
      <c r="L225" s="2"/>
      <c r="M225" s="2"/>
      <c r="N225" s="2"/>
    </row>
    <row r="226" spans="8:14" ht="13.5">
      <c r="H226" s="2"/>
      <c r="I226" s="2"/>
      <c r="J226" s="2"/>
      <c r="K226" s="2"/>
      <c r="L226" s="2"/>
      <c r="M226" s="2"/>
      <c r="N226" s="2"/>
    </row>
    <row r="227" spans="8:14" ht="13.5">
      <c r="H227" s="2"/>
      <c r="I227" s="2"/>
      <c r="J227" s="2"/>
      <c r="K227" s="2"/>
      <c r="L227" s="2"/>
      <c r="M227" s="2"/>
      <c r="N227" s="2"/>
    </row>
    <row r="228" spans="8:14" ht="13.5">
      <c r="H228" s="2"/>
      <c r="I228" s="2"/>
      <c r="J228" s="2"/>
      <c r="K228" s="2"/>
      <c r="L228" s="2"/>
      <c r="M228" s="2"/>
      <c r="N228" s="2"/>
    </row>
    <row r="229" spans="8:14" ht="13.5">
      <c r="H229" s="2"/>
      <c r="I229" s="2"/>
      <c r="J229" s="2"/>
      <c r="K229" s="2"/>
      <c r="L229" s="2"/>
      <c r="M229" s="2"/>
      <c r="N229" s="2"/>
    </row>
    <row r="230" spans="8:14" ht="13.5">
      <c r="H230" s="2"/>
      <c r="I230" s="2"/>
      <c r="J230" s="2"/>
      <c r="K230" s="2"/>
      <c r="L230" s="2"/>
      <c r="M230" s="2"/>
      <c r="N230" s="2"/>
    </row>
    <row r="231" spans="8:14" ht="13.5">
      <c r="H231" s="2"/>
      <c r="I231" s="2"/>
      <c r="J231" s="2"/>
      <c r="K231" s="2"/>
      <c r="L231" s="2"/>
      <c r="M231" s="2"/>
      <c r="N231" s="2"/>
    </row>
    <row r="232" spans="8:14" ht="13.5">
      <c r="H232" s="2"/>
      <c r="I232" s="2"/>
      <c r="J232" s="2"/>
      <c r="K232" s="2"/>
      <c r="L232" s="2"/>
      <c r="M232" s="2"/>
      <c r="N232" s="2"/>
    </row>
    <row r="233" spans="8:14" ht="13.5">
      <c r="H233" s="2"/>
      <c r="I233" s="2"/>
      <c r="J233" s="2"/>
      <c r="K233" s="2"/>
      <c r="L233" s="2"/>
      <c r="M233" s="2"/>
      <c r="N233" s="2"/>
    </row>
    <row r="234" spans="8:14" ht="13.5">
      <c r="H234" s="2"/>
      <c r="I234" s="2"/>
      <c r="J234" s="2"/>
      <c r="K234" s="2"/>
      <c r="L234" s="2"/>
      <c r="M234" s="2"/>
      <c r="N234" s="2"/>
    </row>
    <row r="235" spans="8:14" ht="13.5">
      <c r="H235" s="2"/>
      <c r="I235" s="2"/>
      <c r="J235" s="2"/>
      <c r="K235" s="2"/>
      <c r="L235" s="2"/>
      <c r="M235" s="2"/>
      <c r="N235" s="2"/>
    </row>
    <row r="236" spans="8:14" ht="13.5">
      <c r="H236" s="2"/>
      <c r="I236" s="2"/>
      <c r="J236" s="2"/>
      <c r="K236" s="2"/>
      <c r="L236" s="2"/>
      <c r="M236" s="2"/>
      <c r="N236" s="2"/>
    </row>
    <row r="237" spans="8:14" ht="13.5">
      <c r="H237" s="2"/>
      <c r="I237" s="2"/>
      <c r="J237" s="2"/>
      <c r="K237" s="2"/>
      <c r="L237" s="2"/>
      <c r="M237" s="2"/>
      <c r="N237" s="2"/>
    </row>
    <row r="238" spans="8:14" ht="13.5">
      <c r="H238" s="2"/>
      <c r="I238" s="2"/>
      <c r="J238" s="2"/>
      <c r="K238" s="2"/>
      <c r="L238" s="2"/>
      <c r="M238" s="2"/>
      <c r="N238" s="2"/>
    </row>
    <row r="239" spans="8:14" ht="13.5">
      <c r="H239" s="2"/>
      <c r="I239" s="2"/>
      <c r="J239" s="2"/>
      <c r="K239" s="2"/>
      <c r="L239" s="2"/>
      <c r="M239" s="2"/>
      <c r="N239" s="2"/>
    </row>
    <row r="240" spans="8:14" ht="13.5">
      <c r="H240" s="2"/>
      <c r="I240" s="2"/>
      <c r="J240" s="2"/>
      <c r="K240" s="2"/>
      <c r="L240" s="2"/>
      <c r="M240" s="2"/>
      <c r="N240" s="2"/>
    </row>
    <row r="241" spans="8:14" ht="13.5">
      <c r="H241" s="2"/>
      <c r="I241" s="2"/>
      <c r="J241" s="2"/>
      <c r="K241" s="2"/>
      <c r="L241" s="2"/>
      <c r="M241" s="2"/>
      <c r="N241" s="2"/>
    </row>
    <row r="242" spans="8:14" ht="13.5">
      <c r="H242" s="2"/>
      <c r="I242" s="2"/>
      <c r="J242" s="2"/>
      <c r="K242" s="2"/>
      <c r="L242" s="2"/>
      <c r="M242" s="2"/>
      <c r="N242" s="2"/>
    </row>
    <row r="243" spans="8:14" ht="13.5">
      <c r="H243" s="2"/>
      <c r="I243" s="2"/>
      <c r="J243" s="2"/>
      <c r="K243" s="2"/>
      <c r="L243" s="2"/>
      <c r="M243" s="2"/>
      <c r="N243" s="2"/>
    </row>
    <row r="244" spans="8:14" ht="13.5">
      <c r="H244" s="2"/>
      <c r="I244" s="2"/>
      <c r="J244" s="2"/>
      <c r="K244" s="2"/>
      <c r="L244" s="2"/>
      <c r="M244" s="2"/>
      <c r="N244" s="2"/>
    </row>
    <row r="245" spans="8:14" ht="13.5">
      <c r="H245" s="2"/>
      <c r="I245" s="2"/>
      <c r="J245" s="2"/>
      <c r="K245" s="2"/>
      <c r="L245" s="2"/>
      <c r="M245" s="2"/>
      <c r="N245" s="2"/>
    </row>
    <row r="246" spans="8:14" ht="13.5">
      <c r="H246" s="2"/>
      <c r="I246" s="2"/>
      <c r="J246" s="2"/>
      <c r="K246" s="2"/>
      <c r="L246" s="2"/>
      <c r="M246" s="2"/>
      <c r="N246" s="2"/>
    </row>
    <row r="247" spans="8:14" ht="13.5">
      <c r="H247" s="2"/>
      <c r="I247" s="2"/>
      <c r="J247" s="2"/>
      <c r="K247" s="2"/>
      <c r="L247" s="2"/>
      <c r="M247" s="2"/>
      <c r="N247" s="2"/>
    </row>
    <row r="248" spans="8:14" ht="13.5">
      <c r="H248" s="2"/>
      <c r="I248" s="2"/>
      <c r="J248" s="2"/>
      <c r="K248" s="2"/>
      <c r="L248" s="2"/>
      <c r="M248" s="2"/>
      <c r="N248" s="2"/>
    </row>
    <row r="249" spans="8:14" ht="13.5">
      <c r="H249" s="2"/>
      <c r="I249" s="2"/>
      <c r="J249" s="2"/>
      <c r="K249" s="2"/>
      <c r="L249" s="2"/>
      <c r="M249" s="2"/>
      <c r="N249" s="2"/>
    </row>
    <row r="250" spans="8:14" ht="13.5">
      <c r="H250" s="2"/>
      <c r="I250" s="2"/>
      <c r="J250" s="2"/>
      <c r="K250" s="2"/>
      <c r="L250" s="2"/>
      <c r="M250" s="2"/>
      <c r="N250" s="2"/>
    </row>
    <row r="251" spans="8:14" ht="13.5">
      <c r="H251" s="2"/>
      <c r="I251" s="2"/>
      <c r="J251" s="2"/>
      <c r="K251" s="2"/>
      <c r="L251" s="2"/>
      <c r="M251" s="2"/>
      <c r="N251" s="2"/>
    </row>
    <row r="252" spans="8:14" ht="13.5">
      <c r="H252" s="2"/>
      <c r="I252" s="2"/>
      <c r="J252" s="2"/>
      <c r="K252" s="2"/>
      <c r="L252" s="2"/>
      <c r="M252" s="2"/>
      <c r="N252" s="2"/>
    </row>
    <row r="253" spans="8:14" ht="13.5">
      <c r="H253" s="2"/>
      <c r="I253" s="2"/>
      <c r="J253" s="2"/>
      <c r="K253" s="2"/>
      <c r="L253" s="2"/>
      <c r="M253" s="2"/>
      <c r="N253" s="2"/>
    </row>
    <row r="254" spans="8:14" ht="13.5">
      <c r="H254" s="2"/>
      <c r="I254" s="2"/>
      <c r="J254" s="2"/>
      <c r="K254" s="2"/>
      <c r="L254" s="2"/>
      <c r="M254" s="2"/>
      <c r="N254" s="2"/>
    </row>
    <row r="255" spans="8:14" ht="13.5">
      <c r="H255" s="2"/>
      <c r="I255" s="2"/>
      <c r="J255" s="2"/>
      <c r="K255" s="2"/>
      <c r="L255" s="2"/>
      <c r="M255" s="2"/>
      <c r="N255" s="2"/>
    </row>
    <row r="256" spans="8:14" ht="13.5">
      <c r="H256" s="2"/>
      <c r="I256" s="2"/>
      <c r="J256" s="2"/>
      <c r="K256" s="2"/>
      <c r="L256" s="2"/>
      <c r="M256" s="2"/>
      <c r="N256" s="2"/>
    </row>
    <row r="257" spans="8:14" ht="13.5">
      <c r="H257" s="2"/>
      <c r="I257" s="2"/>
      <c r="J257" s="2"/>
      <c r="K257" s="2"/>
      <c r="L257" s="2"/>
      <c r="M257" s="2"/>
      <c r="N257" s="2"/>
    </row>
    <row r="258" spans="8:14" ht="13.5">
      <c r="H258" s="2"/>
      <c r="I258" s="2"/>
      <c r="J258" s="2"/>
      <c r="K258" s="2"/>
      <c r="L258" s="2"/>
      <c r="M258" s="2"/>
      <c r="N258" s="2"/>
    </row>
    <row r="259" spans="8:14" ht="13.5">
      <c r="H259" s="2"/>
      <c r="I259" s="2"/>
      <c r="J259" s="2"/>
      <c r="K259" s="2"/>
      <c r="L259" s="2"/>
      <c r="M259" s="2"/>
      <c r="N259" s="2"/>
    </row>
    <row r="260" spans="8:14" ht="13.5">
      <c r="H260" s="2"/>
      <c r="I260" s="2"/>
      <c r="J260" s="2"/>
      <c r="K260" s="2"/>
      <c r="L260" s="2"/>
      <c r="M260" s="2"/>
      <c r="N260" s="2"/>
    </row>
    <row r="261" spans="8:14" ht="13.5">
      <c r="H261" s="2"/>
      <c r="I261" s="2"/>
      <c r="J261" s="2"/>
      <c r="K261" s="2"/>
      <c r="L261" s="2"/>
      <c r="M261" s="2"/>
      <c r="N261" s="2"/>
    </row>
    <row r="262" spans="8:14" ht="13.5">
      <c r="H262" s="2"/>
      <c r="I262" s="2"/>
      <c r="J262" s="2"/>
      <c r="K262" s="2"/>
      <c r="L262" s="2"/>
      <c r="M262" s="2"/>
      <c r="N262" s="2"/>
    </row>
    <row r="263" spans="8:14" ht="13.5">
      <c r="H263" s="2"/>
      <c r="I263" s="2"/>
      <c r="J263" s="2"/>
      <c r="K263" s="2"/>
      <c r="L263" s="2"/>
      <c r="M263" s="2"/>
      <c r="N263" s="2"/>
    </row>
    <row r="264" spans="8:14" ht="13.5">
      <c r="H264" s="2"/>
      <c r="I264" s="2"/>
      <c r="J264" s="2"/>
      <c r="K264" s="2"/>
      <c r="L264" s="2"/>
      <c r="M264" s="2"/>
      <c r="N264" s="2"/>
    </row>
    <row r="265" spans="8:14" ht="13.5">
      <c r="H265" s="2"/>
      <c r="I265" s="2"/>
      <c r="J265" s="2"/>
      <c r="K265" s="2"/>
      <c r="L265" s="2"/>
      <c r="M265" s="2"/>
      <c r="N265" s="2"/>
    </row>
    <row r="266" spans="8:14" ht="13.5">
      <c r="H266" s="2"/>
      <c r="I266" s="2"/>
      <c r="J266" s="2"/>
      <c r="K266" s="2"/>
      <c r="L266" s="2"/>
      <c r="M266" s="2"/>
      <c r="N266" s="2"/>
    </row>
    <row r="267" spans="8:14" ht="13.5">
      <c r="H267" s="2"/>
      <c r="I267" s="2"/>
      <c r="J267" s="2"/>
      <c r="K267" s="2"/>
      <c r="L267" s="2"/>
      <c r="M267" s="2"/>
      <c r="N267" s="2"/>
    </row>
    <row r="268" spans="8:14" ht="13.5">
      <c r="H268" s="2"/>
      <c r="I268" s="2"/>
      <c r="J268" s="2"/>
      <c r="K268" s="2"/>
      <c r="L268" s="2"/>
      <c r="M268" s="2"/>
      <c r="N268" s="2"/>
    </row>
    <row r="269" spans="8:14" ht="13.5">
      <c r="H269" s="2"/>
      <c r="I269" s="2"/>
      <c r="J269" s="2"/>
      <c r="K269" s="2"/>
      <c r="L269" s="2"/>
      <c r="M269" s="2"/>
      <c r="N269" s="2"/>
    </row>
    <row r="270" spans="8:14" ht="13.5">
      <c r="H270" s="2"/>
      <c r="I270" s="2"/>
      <c r="J270" s="2"/>
      <c r="K270" s="2"/>
      <c r="L270" s="2"/>
      <c r="M270" s="2"/>
      <c r="N270" s="2"/>
    </row>
    <row r="271" spans="8:14" ht="13.5">
      <c r="H271" s="2"/>
      <c r="I271" s="2"/>
      <c r="J271" s="2"/>
      <c r="K271" s="2"/>
      <c r="L271" s="2"/>
      <c r="M271" s="2"/>
      <c r="N271" s="2"/>
    </row>
    <row r="272" spans="8:14" ht="13.5">
      <c r="H272" s="2"/>
      <c r="I272" s="2"/>
      <c r="J272" s="2"/>
      <c r="K272" s="2"/>
      <c r="L272" s="2"/>
      <c r="M272" s="2"/>
      <c r="N272" s="2"/>
    </row>
    <row r="273" spans="8:14" ht="13.5">
      <c r="H273" s="2"/>
      <c r="I273" s="2"/>
      <c r="J273" s="2"/>
      <c r="K273" s="2"/>
      <c r="L273" s="2"/>
      <c r="M273" s="2"/>
      <c r="N273" s="2"/>
    </row>
    <row r="274" spans="8:14" ht="13.5">
      <c r="H274" s="2"/>
      <c r="I274" s="2"/>
      <c r="J274" s="2"/>
      <c r="K274" s="2"/>
      <c r="L274" s="2"/>
      <c r="M274" s="2"/>
      <c r="N274" s="2"/>
    </row>
    <row r="275" spans="8:14" ht="13.5">
      <c r="H275" s="2"/>
      <c r="I275" s="2"/>
      <c r="J275" s="2"/>
      <c r="K275" s="2"/>
      <c r="L275" s="2"/>
      <c r="M275" s="2"/>
      <c r="N275" s="2"/>
    </row>
    <row r="276" spans="8:14" ht="13.5">
      <c r="H276" s="2"/>
      <c r="I276" s="2"/>
      <c r="J276" s="2"/>
      <c r="K276" s="2"/>
      <c r="L276" s="2"/>
      <c r="M276" s="2"/>
      <c r="N276" s="2"/>
    </row>
    <row r="277" spans="8:14" ht="13.5">
      <c r="H277" s="2"/>
      <c r="I277" s="2"/>
      <c r="J277" s="2"/>
      <c r="K277" s="2"/>
      <c r="L277" s="2"/>
      <c r="M277" s="2"/>
      <c r="N277" s="2"/>
    </row>
    <row r="278" spans="8:14" ht="13.5">
      <c r="H278" s="2"/>
      <c r="I278" s="2"/>
      <c r="J278" s="2"/>
      <c r="K278" s="2"/>
      <c r="L278" s="2"/>
      <c r="M278" s="2"/>
      <c r="N278" s="2"/>
    </row>
    <row r="279" spans="8:14" ht="13.5">
      <c r="H279" s="2"/>
      <c r="I279" s="2"/>
      <c r="J279" s="2"/>
      <c r="K279" s="2"/>
      <c r="L279" s="2"/>
      <c r="M279" s="2"/>
      <c r="N279" s="2"/>
    </row>
    <row r="280" spans="8:14" ht="13.5">
      <c r="H280" s="2"/>
      <c r="I280" s="2"/>
      <c r="J280" s="2"/>
      <c r="K280" s="2"/>
      <c r="L280" s="2"/>
      <c r="M280" s="2"/>
      <c r="N280" s="2"/>
    </row>
    <row r="281" spans="8:14" ht="13.5">
      <c r="H281" s="2"/>
      <c r="I281" s="2"/>
      <c r="J281" s="2"/>
      <c r="K281" s="2"/>
      <c r="L281" s="2"/>
      <c r="M281" s="2"/>
      <c r="N281" s="2"/>
    </row>
    <row r="282" spans="8:14" ht="13.5">
      <c r="H282" s="2"/>
      <c r="I282" s="2"/>
      <c r="J282" s="2"/>
      <c r="K282" s="2"/>
      <c r="L282" s="2"/>
      <c r="M282" s="2"/>
      <c r="N282" s="2"/>
    </row>
    <row r="283" spans="8:14" ht="13.5">
      <c r="H283" s="2"/>
      <c r="I283" s="2"/>
      <c r="J283" s="2"/>
      <c r="K283" s="2"/>
      <c r="L283" s="2"/>
      <c r="M283" s="2"/>
      <c r="N283" s="2"/>
    </row>
    <row r="284" spans="8:14" ht="13.5">
      <c r="H284" s="2"/>
      <c r="I284" s="2"/>
      <c r="J284" s="2"/>
      <c r="K284" s="2"/>
      <c r="L284" s="2"/>
      <c r="M284" s="2"/>
      <c r="N284" s="2"/>
    </row>
    <row r="285" spans="8:14" ht="13.5">
      <c r="H285" s="2"/>
      <c r="I285" s="2"/>
      <c r="J285" s="2"/>
      <c r="K285" s="2"/>
      <c r="L285" s="2"/>
      <c r="M285" s="2"/>
      <c r="N285" s="2"/>
    </row>
    <row r="286" spans="8:14" ht="13.5">
      <c r="H286" s="2"/>
      <c r="I286" s="2"/>
      <c r="J286" s="2"/>
      <c r="K286" s="2"/>
      <c r="L286" s="2"/>
      <c r="M286" s="2"/>
      <c r="N286" s="2"/>
    </row>
    <row r="287" spans="8:14" ht="13.5">
      <c r="H287" s="2"/>
      <c r="I287" s="2"/>
      <c r="J287" s="2"/>
      <c r="K287" s="2"/>
      <c r="L287" s="2"/>
      <c r="M287" s="2"/>
      <c r="N287" s="2"/>
    </row>
    <row r="288" spans="8:14" ht="13.5">
      <c r="H288" s="2"/>
      <c r="I288" s="2"/>
      <c r="J288" s="2"/>
      <c r="K288" s="2"/>
      <c r="L288" s="2"/>
      <c r="M288" s="2"/>
      <c r="N288" s="2"/>
    </row>
    <row r="289" spans="8:14" ht="13.5">
      <c r="H289" s="2"/>
      <c r="I289" s="2"/>
      <c r="J289" s="2"/>
      <c r="K289" s="2"/>
      <c r="L289" s="2"/>
      <c r="M289" s="2"/>
      <c r="N289" s="2"/>
    </row>
    <row r="290" spans="8:14" ht="13.5">
      <c r="H290" s="2"/>
      <c r="I290" s="2"/>
      <c r="J290" s="2"/>
      <c r="K290" s="2"/>
      <c r="L290" s="2"/>
      <c r="M290" s="2"/>
      <c r="N290" s="2"/>
    </row>
    <row r="291" spans="8:14" ht="13.5">
      <c r="H291" s="2"/>
      <c r="I291" s="2"/>
      <c r="J291" s="2"/>
      <c r="K291" s="2"/>
      <c r="L291" s="2"/>
      <c r="M291" s="2"/>
      <c r="N291" s="2"/>
    </row>
    <row r="292" spans="8:14" ht="13.5">
      <c r="H292" s="2"/>
      <c r="I292" s="2"/>
      <c r="J292" s="2"/>
      <c r="K292" s="2"/>
      <c r="L292" s="2"/>
      <c r="M292" s="2"/>
      <c r="N292" s="2"/>
    </row>
    <row r="293" spans="8:14" ht="13.5">
      <c r="H293" s="2"/>
      <c r="I293" s="2"/>
      <c r="J293" s="2"/>
      <c r="K293" s="2"/>
      <c r="L293" s="2"/>
      <c r="M293" s="2"/>
      <c r="N293" s="2"/>
    </row>
    <row r="294" spans="8:14" ht="13.5">
      <c r="H294" s="2"/>
      <c r="I294" s="2"/>
      <c r="J294" s="2"/>
      <c r="K294" s="2"/>
      <c r="L294" s="2"/>
      <c r="M294" s="2"/>
      <c r="N294" s="2"/>
    </row>
    <row r="295" spans="8:14" ht="13.5">
      <c r="H295" s="2"/>
      <c r="I295" s="2"/>
      <c r="J295" s="2"/>
      <c r="K295" s="2"/>
      <c r="L295" s="2"/>
      <c r="M295" s="2"/>
      <c r="N295" s="2"/>
    </row>
    <row r="296" spans="8:14" ht="13.5">
      <c r="H296" s="2"/>
      <c r="I296" s="2"/>
      <c r="J296" s="2"/>
      <c r="K296" s="2"/>
      <c r="L296" s="2"/>
      <c r="M296" s="2"/>
      <c r="N296" s="2"/>
    </row>
    <row r="297" spans="8:14" ht="13.5">
      <c r="H297" s="2"/>
      <c r="I297" s="2"/>
      <c r="J297" s="2"/>
      <c r="K297" s="2"/>
      <c r="L297" s="2"/>
      <c r="M297" s="2"/>
      <c r="N297" s="2"/>
    </row>
    <row r="298" spans="8:14" ht="13.5">
      <c r="H298" s="2"/>
      <c r="I298" s="2"/>
      <c r="J298" s="2"/>
      <c r="K298" s="2"/>
      <c r="L298" s="2"/>
      <c r="M298" s="2"/>
      <c r="N298" s="2"/>
    </row>
    <row r="299" spans="8:14" ht="13.5">
      <c r="H299" s="2"/>
      <c r="I299" s="2"/>
      <c r="J299" s="2"/>
      <c r="K299" s="2"/>
      <c r="L299" s="2"/>
      <c r="M299" s="2"/>
      <c r="N299" s="2"/>
    </row>
    <row r="300" spans="8:14" ht="13.5">
      <c r="H300" s="2"/>
      <c r="I300" s="2"/>
      <c r="J300" s="2"/>
      <c r="K300" s="2"/>
      <c r="L300" s="2"/>
      <c r="M300" s="2"/>
      <c r="N300" s="2"/>
    </row>
    <row r="301" spans="8:14" ht="13.5">
      <c r="H301" s="2"/>
      <c r="I301" s="2"/>
      <c r="J301" s="2"/>
      <c r="K301" s="2"/>
      <c r="L301" s="2"/>
      <c r="M301" s="2"/>
      <c r="N301" s="2"/>
    </row>
    <row r="302" spans="8:14" ht="13.5">
      <c r="H302" s="2"/>
      <c r="I302" s="2"/>
      <c r="J302" s="2"/>
      <c r="K302" s="2"/>
      <c r="L302" s="2"/>
      <c r="M302" s="2"/>
      <c r="N302" s="2"/>
    </row>
    <row r="303" spans="8:14" ht="13.5">
      <c r="H303" s="2"/>
      <c r="I303" s="2"/>
      <c r="J303" s="2"/>
      <c r="K303" s="2"/>
      <c r="L303" s="2"/>
      <c r="M303" s="2"/>
      <c r="N303" s="2"/>
    </row>
    <row r="304" spans="8:14" ht="13.5">
      <c r="H304" s="2"/>
      <c r="I304" s="2"/>
      <c r="J304" s="2"/>
      <c r="K304" s="2"/>
      <c r="L304" s="2"/>
      <c r="M304" s="2"/>
      <c r="N304" s="2"/>
    </row>
    <row r="305" spans="8:14" ht="13.5">
      <c r="H305" s="2"/>
      <c r="I305" s="2"/>
      <c r="J305" s="2"/>
      <c r="K305" s="2"/>
      <c r="L305" s="2"/>
      <c r="M305" s="2"/>
      <c r="N305" s="2"/>
    </row>
    <row r="306" spans="8:14" ht="13.5">
      <c r="H306" s="2"/>
      <c r="I306" s="2"/>
      <c r="J306" s="2"/>
      <c r="K306" s="2"/>
      <c r="L306" s="2"/>
      <c r="M306" s="2"/>
      <c r="N306" s="2"/>
    </row>
    <row r="307" spans="8:14" ht="13.5">
      <c r="H307" s="2"/>
      <c r="I307" s="2"/>
      <c r="J307" s="2"/>
      <c r="K307" s="2"/>
      <c r="L307" s="2"/>
      <c r="M307" s="2"/>
      <c r="N307" s="2"/>
    </row>
    <row r="308" spans="8:14" ht="13.5">
      <c r="H308" s="2"/>
      <c r="I308" s="2"/>
      <c r="J308" s="2"/>
      <c r="K308" s="2"/>
      <c r="L308" s="2"/>
      <c r="M308" s="2"/>
      <c r="N308" s="2"/>
    </row>
    <row r="309" spans="8:14" ht="13.5">
      <c r="H309" s="2"/>
      <c r="I309" s="2"/>
      <c r="J309" s="2"/>
      <c r="K309" s="2"/>
      <c r="L309" s="2"/>
      <c r="M309" s="2"/>
      <c r="N309" s="2"/>
    </row>
    <row r="310" spans="8:14" ht="13.5">
      <c r="H310" s="2"/>
      <c r="I310" s="2"/>
      <c r="J310" s="2"/>
      <c r="K310" s="2"/>
      <c r="L310" s="2"/>
      <c r="M310" s="2"/>
      <c r="N310" s="2"/>
    </row>
    <row r="311" spans="8:14" ht="13.5">
      <c r="H311" s="2"/>
      <c r="I311" s="2"/>
      <c r="J311" s="2"/>
      <c r="K311" s="2"/>
      <c r="L311" s="2"/>
      <c r="M311" s="2"/>
      <c r="N311" s="2"/>
    </row>
    <row r="312" spans="8:14" ht="13.5">
      <c r="H312" s="2"/>
      <c r="I312" s="2"/>
      <c r="J312" s="2"/>
      <c r="K312" s="2"/>
      <c r="L312" s="2"/>
      <c r="M312" s="2"/>
      <c r="N312" s="2"/>
    </row>
    <row r="313" spans="8:14" ht="13.5">
      <c r="H313" s="2"/>
      <c r="I313" s="2"/>
      <c r="J313" s="2"/>
      <c r="K313" s="2"/>
      <c r="L313" s="2"/>
      <c r="M313" s="2"/>
      <c r="N313" s="2"/>
    </row>
    <row r="314" spans="8:14" ht="13.5">
      <c r="H314" s="2"/>
      <c r="I314" s="2"/>
      <c r="J314" s="2"/>
      <c r="K314" s="2"/>
      <c r="L314" s="2"/>
      <c r="M314" s="2"/>
      <c r="N314" s="2"/>
    </row>
    <row r="315" spans="8:14" ht="13.5">
      <c r="H315" s="2"/>
      <c r="I315" s="2"/>
      <c r="J315" s="2"/>
      <c r="K315" s="2"/>
      <c r="L315" s="2"/>
      <c r="M315" s="2"/>
      <c r="N315" s="2"/>
    </row>
    <row r="316" spans="8:14" ht="13.5">
      <c r="H316" s="2"/>
      <c r="I316" s="2"/>
      <c r="J316" s="2"/>
      <c r="K316" s="2"/>
      <c r="L316" s="2"/>
      <c r="M316" s="2"/>
      <c r="N316" s="2"/>
    </row>
    <row r="317" spans="8:14" ht="13.5">
      <c r="H317" s="2"/>
      <c r="I317" s="2"/>
      <c r="J317" s="2"/>
      <c r="K317" s="2"/>
      <c r="L317" s="2"/>
      <c r="M317" s="2"/>
      <c r="N317" s="2"/>
    </row>
    <row r="318" spans="8:14" ht="13.5">
      <c r="H318" s="2"/>
      <c r="I318" s="2"/>
      <c r="J318" s="2"/>
      <c r="K318" s="2"/>
      <c r="L318" s="2"/>
      <c r="M318" s="2"/>
      <c r="N318" s="2"/>
    </row>
    <row r="319" spans="8:14" ht="13.5">
      <c r="H319" s="2"/>
      <c r="I319" s="2"/>
      <c r="J319" s="2"/>
      <c r="K319" s="2"/>
      <c r="L319" s="2"/>
      <c r="M319" s="2"/>
      <c r="N319" s="2"/>
    </row>
    <row r="320" spans="8:14" ht="13.5">
      <c r="H320" s="2"/>
      <c r="I320" s="2"/>
      <c r="J320" s="2"/>
      <c r="K320" s="2"/>
      <c r="L320" s="2"/>
      <c r="M320" s="2"/>
      <c r="N320" s="2"/>
    </row>
    <row r="321" spans="8:14" ht="13.5">
      <c r="H321" s="2"/>
      <c r="I321" s="2"/>
      <c r="J321" s="2"/>
      <c r="K321" s="2"/>
      <c r="L321" s="2"/>
      <c r="M321" s="2"/>
      <c r="N321" s="2"/>
    </row>
    <row r="322" spans="8:14" ht="13.5">
      <c r="H322" s="2"/>
      <c r="I322" s="2"/>
      <c r="J322" s="2"/>
      <c r="K322" s="2"/>
      <c r="L322" s="2"/>
      <c r="M322" s="2"/>
      <c r="N322" s="2"/>
    </row>
    <row r="323" spans="8:14" ht="13.5">
      <c r="H323" s="2"/>
      <c r="I323" s="2"/>
      <c r="J323" s="2"/>
      <c r="K323" s="2"/>
      <c r="L323" s="2"/>
      <c r="M323" s="2"/>
      <c r="N323" s="2"/>
    </row>
    <row r="324" spans="8:14" ht="13.5">
      <c r="H324" s="2"/>
      <c r="I324" s="2"/>
      <c r="J324" s="2"/>
      <c r="K324" s="2"/>
      <c r="L324" s="2"/>
      <c r="M324" s="2"/>
      <c r="N324" s="2"/>
    </row>
    <row r="325" spans="8:14" ht="13.5">
      <c r="H325" s="2"/>
      <c r="I325" s="2"/>
      <c r="J325" s="2"/>
      <c r="K325" s="2"/>
      <c r="L325" s="2"/>
      <c r="M325" s="2"/>
      <c r="N325" s="2"/>
    </row>
    <row r="326" spans="8:14" ht="13.5">
      <c r="H326" s="2"/>
      <c r="I326" s="2"/>
      <c r="J326" s="2"/>
      <c r="K326" s="2"/>
      <c r="L326" s="2"/>
      <c r="M326" s="2"/>
      <c r="N326" s="2"/>
    </row>
    <row r="327" spans="8:14" ht="13.5">
      <c r="H327" s="2"/>
      <c r="I327" s="2"/>
      <c r="J327" s="2"/>
      <c r="K327" s="2"/>
      <c r="L327" s="2"/>
      <c r="M327" s="2"/>
      <c r="N327" s="2"/>
    </row>
    <row r="328" spans="8:14" ht="13.5">
      <c r="H328" s="2"/>
      <c r="I328" s="2"/>
      <c r="J328" s="2"/>
      <c r="K328" s="2"/>
      <c r="L328" s="2"/>
      <c r="M328" s="2"/>
      <c r="N328" s="2"/>
    </row>
    <row r="329" spans="8:14" ht="13.5">
      <c r="H329" s="2"/>
      <c r="I329" s="2"/>
      <c r="J329" s="2"/>
      <c r="K329" s="2"/>
      <c r="L329" s="2"/>
      <c r="M329" s="2"/>
      <c r="N329" s="2"/>
    </row>
    <row r="330" spans="8:14" ht="13.5">
      <c r="H330" s="2"/>
      <c r="I330" s="2"/>
      <c r="J330" s="2"/>
      <c r="K330" s="2"/>
      <c r="L330" s="2"/>
      <c r="M330" s="2"/>
      <c r="N330" s="2"/>
    </row>
    <row r="331" spans="8:14" ht="13.5">
      <c r="H331" s="2"/>
      <c r="I331" s="2"/>
      <c r="J331" s="2"/>
      <c r="K331" s="2"/>
      <c r="L331" s="2"/>
      <c r="M331" s="2"/>
      <c r="N331" s="2"/>
    </row>
    <row r="332" spans="8:14" ht="13.5">
      <c r="H332" s="2"/>
      <c r="I332" s="2"/>
      <c r="J332" s="2"/>
      <c r="K332" s="2"/>
      <c r="L332" s="2"/>
      <c r="M332" s="2"/>
      <c r="N332" s="2"/>
    </row>
    <row r="333" spans="8:14" ht="13.5">
      <c r="H333" s="2"/>
      <c r="I333" s="2"/>
      <c r="J333" s="2"/>
      <c r="K333" s="2"/>
      <c r="L333" s="2"/>
      <c r="M333" s="2"/>
      <c r="N333" s="2"/>
    </row>
    <row r="334" spans="8:14" ht="13.5">
      <c r="H334" s="2"/>
      <c r="I334" s="2"/>
      <c r="J334" s="2"/>
      <c r="K334" s="2"/>
      <c r="L334" s="2"/>
      <c r="M334" s="2"/>
      <c r="N334" s="2"/>
    </row>
    <row r="335" spans="8:14" ht="13.5">
      <c r="H335" s="2"/>
      <c r="I335" s="2"/>
      <c r="J335" s="2"/>
      <c r="K335" s="2"/>
      <c r="L335" s="2"/>
      <c r="M335" s="2"/>
      <c r="N335" s="2"/>
    </row>
    <row r="336" spans="8:14" ht="13.5">
      <c r="H336" s="2"/>
      <c r="I336" s="2"/>
      <c r="J336" s="2"/>
      <c r="K336" s="2"/>
      <c r="L336" s="2"/>
      <c r="M336" s="2"/>
      <c r="N336" s="2"/>
    </row>
    <row r="337" spans="8:14" ht="13.5">
      <c r="H337" s="2"/>
      <c r="I337" s="2"/>
      <c r="J337" s="2"/>
      <c r="K337" s="2"/>
      <c r="L337" s="2"/>
      <c r="M337" s="2"/>
      <c r="N337" s="2"/>
    </row>
    <row r="338" spans="8:14" ht="13.5">
      <c r="H338" s="2"/>
      <c r="I338" s="2"/>
      <c r="J338" s="2"/>
      <c r="K338" s="2"/>
      <c r="L338" s="2"/>
      <c r="M338" s="2"/>
      <c r="N338" s="2"/>
    </row>
    <row r="339" spans="8:14" ht="13.5">
      <c r="H339" s="2"/>
      <c r="I339" s="2"/>
      <c r="J339" s="2"/>
      <c r="K339" s="2"/>
      <c r="L339" s="2"/>
      <c r="M339" s="2"/>
      <c r="N339" s="2"/>
    </row>
    <row r="340" spans="8:14" ht="13.5">
      <c r="H340" s="2"/>
      <c r="I340" s="2"/>
      <c r="J340" s="2"/>
      <c r="K340" s="2"/>
      <c r="L340" s="2"/>
      <c r="M340" s="2"/>
      <c r="N340" s="2"/>
    </row>
    <row r="341" spans="8:14" ht="13.5">
      <c r="H341" s="2"/>
      <c r="I341" s="2"/>
      <c r="J341" s="2"/>
      <c r="K341" s="2"/>
      <c r="L341" s="2"/>
      <c r="M341" s="2"/>
      <c r="N341" s="2"/>
    </row>
    <row r="342" spans="8:14" ht="13.5">
      <c r="H342" s="2"/>
      <c r="I342" s="2"/>
      <c r="J342" s="2"/>
      <c r="K342" s="2"/>
      <c r="L342" s="2"/>
      <c r="M342" s="2"/>
      <c r="N342" s="2"/>
    </row>
    <row r="343" spans="8:14" ht="13.5">
      <c r="H343" s="2"/>
      <c r="I343" s="2"/>
      <c r="J343" s="2"/>
      <c r="K343" s="2"/>
      <c r="L343" s="2"/>
      <c r="M343" s="2"/>
      <c r="N343" s="2"/>
    </row>
    <row r="344" spans="8:14" ht="13.5">
      <c r="H344" s="2"/>
      <c r="I344" s="2"/>
      <c r="J344" s="2"/>
      <c r="K344" s="2"/>
      <c r="L344" s="2"/>
      <c r="M344" s="2"/>
      <c r="N344" s="2"/>
    </row>
    <row r="345" spans="8:14" ht="13.5">
      <c r="H345" s="2"/>
      <c r="I345" s="2"/>
      <c r="J345" s="2"/>
      <c r="K345" s="2"/>
      <c r="L345" s="2"/>
      <c r="M345" s="2"/>
      <c r="N345" s="2"/>
    </row>
    <row r="346" spans="8:14" ht="13.5">
      <c r="H346" s="2"/>
      <c r="I346" s="2"/>
      <c r="J346" s="2"/>
      <c r="K346" s="2"/>
      <c r="L346" s="2"/>
      <c r="M346" s="2"/>
      <c r="N346" s="2"/>
    </row>
    <row r="347" spans="8:14" ht="13.5">
      <c r="H347" s="2"/>
      <c r="I347" s="2"/>
      <c r="J347" s="2"/>
      <c r="K347" s="2"/>
      <c r="L347" s="2"/>
      <c r="M347" s="2"/>
      <c r="N347" s="2"/>
    </row>
    <row r="348" spans="8:14" ht="13.5">
      <c r="H348" s="2"/>
      <c r="I348" s="2"/>
      <c r="J348" s="2"/>
      <c r="K348" s="2"/>
      <c r="L348" s="2"/>
      <c r="M348" s="2"/>
      <c r="N348" s="2"/>
    </row>
    <row r="349" spans="8:14" ht="13.5">
      <c r="H349" s="2"/>
      <c r="I349" s="2"/>
      <c r="J349" s="2"/>
      <c r="K349" s="2"/>
      <c r="L349" s="2"/>
      <c r="M349" s="2"/>
      <c r="N349" s="2"/>
    </row>
    <row r="350" spans="8:14" ht="13.5">
      <c r="H350" s="2"/>
      <c r="I350" s="2"/>
      <c r="J350" s="2"/>
      <c r="K350" s="2"/>
      <c r="L350" s="2"/>
      <c r="M350" s="2"/>
      <c r="N350" s="2"/>
    </row>
    <row r="351" spans="8:14" ht="13.5">
      <c r="H351" s="2"/>
      <c r="I351" s="2"/>
      <c r="J351" s="2"/>
      <c r="K351" s="2"/>
      <c r="L351" s="2"/>
      <c r="M351" s="2"/>
      <c r="N351" s="2"/>
    </row>
    <row r="352" spans="8:14" ht="13.5">
      <c r="H352" s="2"/>
      <c r="I352" s="2"/>
      <c r="J352" s="2"/>
      <c r="K352" s="2"/>
      <c r="L352" s="2"/>
      <c r="M352" s="2"/>
      <c r="N352" s="2"/>
    </row>
    <row r="353" spans="8:14" ht="13.5">
      <c r="H353" s="2"/>
      <c r="I353" s="2"/>
      <c r="J353" s="2"/>
      <c r="K353" s="2"/>
      <c r="L353" s="2"/>
      <c r="M353" s="2"/>
      <c r="N353" s="2"/>
    </row>
    <row r="354" spans="8:14" ht="13.5">
      <c r="H354" s="2"/>
      <c r="I354" s="2"/>
      <c r="J354" s="2"/>
      <c r="K354" s="2"/>
      <c r="L354" s="2"/>
      <c r="M354" s="2"/>
      <c r="N354" s="2"/>
    </row>
    <row r="355" spans="8:14" ht="13.5">
      <c r="H355" s="2"/>
      <c r="I355" s="2"/>
      <c r="J355" s="2"/>
      <c r="K355" s="2"/>
      <c r="L355" s="2"/>
      <c r="M355" s="2"/>
      <c r="N355" s="2"/>
    </row>
    <row r="356" spans="8:14" ht="13.5">
      <c r="H356" s="2"/>
      <c r="I356" s="2"/>
      <c r="J356" s="2"/>
      <c r="K356" s="2"/>
      <c r="L356" s="2"/>
      <c r="M356" s="2"/>
      <c r="N356" s="2"/>
    </row>
    <row r="357" spans="8:14" ht="13.5">
      <c r="H357" s="2"/>
      <c r="I357" s="2"/>
      <c r="J357" s="2"/>
      <c r="K357" s="2"/>
      <c r="L357" s="2"/>
      <c r="M357" s="2"/>
      <c r="N357" s="2"/>
    </row>
    <row r="358" spans="8:14" ht="13.5">
      <c r="H358" s="2"/>
      <c r="I358" s="2"/>
      <c r="J358" s="2"/>
      <c r="K358" s="2"/>
      <c r="L358" s="2"/>
      <c r="M358" s="2"/>
      <c r="N358" s="2"/>
    </row>
    <row r="359" spans="8:14" ht="13.5">
      <c r="H359" s="2"/>
      <c r="I359" s="2"/>
      <c r="J359" s="2"/>
      <c r="K359" s="2"/>
      <c r="L359" s="2"/>
      <c r="M359" s="2"/>
      <c r="N359" s="2"/>
    </row>
    <row r="360" spans="8:14" ht="13.5">
      <c r="H360" s="2"/>
      <c r="I360" s="2"/>
      <c r="J360" s="2"/>
      <c r="K360" s="2"/>
      <c r="L360" s="2"/>
      <c r="M360" s="2"/>
      <c r="N360" s="2"/>
    </row>
    <row r="361" spans="8:14" ht="13.5">
      <c r="H361" s="2"/>
      <c r="I361" s="2"/>
      <c r="J361" s="2"/>
      <c r="K361" s="2"/>
      <c r="L361" s="2"/>
      <c r="M361" s="2"/>
      <c r="N361" s="2"/>
    </row>
    <row r="362" spans="8:14" ht="13.5">
      <c r="H362" s="2"/>
      <c r="I362" s="2"/>
      <c r="J362" s="2"/>
      <c r="K362" s="2"/>
      <c r="L362" s="2"/>
      <c r="M362" s="2"/>
      <c r="N362" s="2"/>
    </row>
    <row r="363" spans="8:14" ht="13.5">
      <c r="H363" s="2"/>
      <c r="I363" s="2"/>
      <c r="J363" s="2"/>
      <c r="K363" s="2"/>
      <c r="L363" s="2"/>
      <c r="M363" s="2"/>
      <c r="N363" s="2"/>
    </row>
    <row r="364" spans="8:14" ht="13.5">
      <c r="H364" s="2"/>
      <c r="I364" s="2"/>
      <c r="J364" s="2"/>
      <c r="K364" s="2"/>
      <c r="L364" s="2"/>
      <c r="M364" s="2"/>
      <c r="N364" s="2"/>
    </row>
    <row r="365" spans="8:14" ht="13.5">
      <c r="H365" s="2"/>
      <c r="I365" s="2"/>
      <c r="J365" s="2"/>
      <c r="K365" s="2"/>
      <c r="L365" s="2"/>
      <c r="M365" s="2"/>
      <c r="N365" s="2"/>
    </row>
    <row r="366" spans="8:14" ht="13.5">
      <c r="H366" s="2"/>
      <c r="I366" s="2"/>
      <c r="J366" s="2"/>
      <c r="K366" s="2"/>
      <c r="L366" s="2"/>
      <c r="M366" s="2"/>
      <c r="N366" s="2"/>
    </row>
    <row r="367" spans="8:14" ht="13.5">
      <c r="H367" s="2"/>
      <c r="I367" s="2"/>
      <c r="J367" s="2"/>
      <c r="K367" s="2"/>
      <c r="L367" s="2"/>
      <c r="M367" s="2"/>
      <c r="N367" s="2"/>
    </row>
    <row r="368" spans="8:14" ht="13.5">
      <c r="H368" s="2"/>
      <c r="I368" s="2"/>
      <c r="J368" s="2"/>
      <c r="K368" s="2"/>
      <c r="L368" s="2"/>
      <c r="M368" s="2"/>
      <c r="N368" s="2"/>
    </row>
    <row r="369" spans="8:14" ht="13.5">
      <c r="H369" s="2"/>
      <c r="I369" s="2"/>
      <c r="J369" s="2"/>
      <c r="K369" s="2"/>
      <c r="L369" s="2"/>
      <c r="M369" s="2"/>
      <c r="N369" s="2"/>
    </row>
    <row r="370" spans="8:14" ht="13.5">
      <c r="H370" s="2"/>
      <c r="I370" s="2"/>
      <c r="J370" s="2"/>
      <c r="K370" s="2"/>
      <c r="L370" s="2"/>
      <c r="M370" s="2"/>
      <c r="N370" s="2"/>
    </row>
    <row r="371" spans="8:14" ht="13.5">
      <c r="H371" s="2"/>
      <c r="I371" s="2"/>
      <c r="J371" s="2"/>
      <c r="K371" s="2"/>
      <c r="L371" s="2"/>
      <c r="M371" s="2"/>
      <c r="N371" s="2"/>
    </row>
    <row r="372" spans="8:14" ht="13.5">
      <c r="H372" s="2"/>
      <c r="I372" s="2"/>
      <c r="J372" s="2"/>
      <c r="K372" s="2"/>
      <c r="L372" s="2"/>
      <c r="M372" s="2"/>
      <c r="N372" s="2"/>
    </row>
    <row r="373" spans="8:14" ht="13.5">
      <c r="H373" s="2"/>
      <c r="I373" s="2"/>
      <c r="J373" s="2"/>
      <c r="K373" s="2"/>
      <c r="L373" s="2"/>
      <c r="M373" s="2"/>
      <c r="N373" s="2"/>
    </row>
    <row r="374" spans="8:14" ht="13.5">
      <c r="H374" s="2"/>
      <c r="I374" s="2"/>
      <c r="J374" s="2"/>
      <c r="K374" s="2"/>
      <c r="L374" s="2"/>
      <c r="M374" s="2"/>
      <c r="N374" s="2"/>
    </row>
    <row r="375" spans="8:14" ht="13.5">
      <c r="H375" s="2"/>
      <c r="I375" s="2"/>
      <c r="J375" s="2"/>
      <c r="K375" s="2"/>
      <c r="L375" s="2"/>
      <c r="M375" s="2"/>
      <c r="N375" s="2"/>
    </row>
    <row r="376" spans="8:14" ht="13.5">
      <c r="H376" s="2"/>
      <c r="I376" s="2"/>
      <c r="J376" s="2"/>
      <c r="K376" s="2"/>
      <c r="L376" s="2"/>
      <c r="M376" s="2"/>
      <c r="N376" s="2"/>
    </row>
    <row r="377" spans="8:14" ht="13.5">
      <c r="H377" s="2"/>
      <c r="I377" s="2"/>
      <c r="J377" s="2"/>
      <c r="K377" s="2"/>
      <c r="L377" s="2"/>
      <c r="M377" s="2"/>
      <c r="N377" s="2"/>
    </row>
    <row r="378" spans="8:14" ht="13.5">
      <c r="H378" s="2"/>
      <c r="I378" s="2"/>
      <c r="J378" s="2"/>
      <c r="K378" s="2"/>
      <c r="L378" s="2"/>
      <c r="M378" s="2"/>
      <c r="N378" s="2"/>
    </row>
    <row r="379" spans="8:14" ht="13.5">
      <c r="H379" s="2"/>
      <c r="I379" s="2"/>
      <c r="J379" s="2"/>
      <c r="K379" s="2"/>
      <c r="L379" s="2"/>
      <c r="M379" s="2"/>
      <c r="N379" s="2"/>
    </row>
    <row r="380" spans="8:14" ht="13.5">
      <c r="H380" s="2"/>
      <c r="I380" s="2"/>
      <c r="J380" s="2"/>
      <c r="K380" s="2"/>
      <c r="L380" s="2"/>
      <c r="M380" s="2"/>
      <c r="N380" s="2"/>
    </row>
    <row r="381" spans="8:14" ht="13.5">
      <c r="H381" s="2"/>
      <c r="I381" s="2"/>
      <c r="J381" s="2"/>
      <c r="K381" s="2"/>
      <c r="L381" s="2"/>
      <c r="M381" s="2"/>
      <c r="N381" s="2"/>
    </row>
    <row r="382" spans="8:14" ht="13.5">
      <c r="H382" s="2"/>
      <c r="I382" s="2"/>
      <c r="J382" s="2"/>
      <c r="K382" s="2"/>
      <c r="L382" s="2"/>
      <c r="M382" s="2"/>
      <c r="N382" s="2"/>
    </row>
    <row r="383" spans="8:14" ht="13.5">
      <c r="H383" s="2"/>
      <c r="I383" s="2"/>
      <c r="J383" s="2"/>
      <c r="K383" s="2"/>
      <c r="L383" s="2"/>
      <c r="M383" s="2"/>
      <c r="N383" s="2"/>
    </row>
    <row r="384" spans="8:14" ht="13.5">
      <c r="H384" s="2"/>
      <c r="I384" s="2"/>
      <c r="J384" s="2"/>
      <c r="K384" s="2"/>
      <c r="L384" s="2"/>
      <c r="M384" s="2"/>
      <c r="N384" s="2"/>
    </row>
    <row r="385" spans="8:14" ht="13.5">
      <c r="H385" s="2"/>
      <c r="I385" s="2"/>
      <c r="J385" s="2"/>
      <c r="K385" s="2"/>
      <c r="L385" s="2"/>
      <c r="M385" s="2"/>
      <c r="N385" s="2"/>
    </row>
    <row r="386" spans="8:14" ht="13.5">
      <c r="H386" s="2"/>
      <c r="I386" s="2"/>
      <c r="J386" s="2"/>
      <c r="K386" s="2"/>
      <c r="L386" s="2"/>
      <c r="M386" s="2"/>
      <c r="N386" s="2"/>
    </row>
    <row r="387" spans="8:14" ht="13.5">
      <c r="H387" s="2"/>
      <c r="I387" s="2"/>
      <c r="J387" s="2"/>
      <c r="K387" s="2"/>
      <c r="L387" s="2"/>
      <c r="M387" s="2"/>
      <c r="N387" s="2"/>
    </row>
    <row r="388" spans="8:14" ht="13.5">
      <c r="H388" s="2"/>
      <c r="I388" s="2"/>
      <c r="J388" s="2"/>
      <c r="K388" s="2"/>
      <c r="L388" s="2"/>
      <c r="M388" s="2"/>
      <c r="N388" s="2"/>
    </row>
    <row r="389" spans="8:14" ht="13.5">
      <c r="H389" s="2"/>
      <c r="I389" s="2"/>
      <c r="J389" s="2"/>
      <c r="K389" s="2"/>
      <c r="L389" s="2"/>
      <c r="M389" s="2"/>
      <c r="N389" s="2"/>
    </row>
    <row r="390" spans="8:14" ht="13.5">
      <c r="H390" s="2"/>
      <c r="I390" s="2"/>
      <c r="J390" s="2"/>
      <c r="K390" s="2"/>
      <c r="L390" s="2"/>
      <c r="M390" s="2"/>
      <c r="N390" s="2"/>
    </row>
    <row r="391" spans="8:14" ht="13.5">
      <c r="H391" s="2"/>
      <c r="I391" s="2"/>
      <c r="J391" s="2"/>
      <c r="K391" s="2"/>
      <c r="L391" s="2"/>
      <c r="M391" s="2"/>
      <c r="N391" s="2"/>
    </row>
    <row r="392" spans="8:14" ht="13.5">
      <c r="H392" s="2"/>
      <c r="I392" s="2"/>
      <c r="J392" s="2"/>
      <c r="K392" s="2"/>
      <c r="L392" s="2"/>
      <c r="M392" s="2"/>
      <c r="N392" s="2"/>
    </row>
    <row r="393" spans="8:14" ht="13.5">
      <c r="H393" s="2"/>
      <c r="I393" s="2"/>
      <c r="J393" s="2"/>
      <c r="K393" s="2"/>
      <c r="L393" s="2"/>
      <c r="M393" s="2"/>
      <c r="N393" s="2"/>
    </row>
    <row r="394" spans="8:14" ht="13.5">
      <c r="H394" s="2"/>
      <c r="I394" s="2"/>
      <c r="J394" s="2"/>
      <c r="K394" s="2"/>
      <c r="L394" s="2"/>
      <c r="M394" s="2"/>
      <c r="N394" s="2"/>
    </row>
    <row r="395" spans="8:14" ht="13.5">
      <c r="H395" s="2"/>
      <c r="I395" s="2"/>
      <c r="J395" s="2"/>
      <c r="K395" s="2"/>
      <c r="L395" s="2"/>
      <c r="M395" s="2"/>
      <c r="N395" s="2"/>
    </row>
    <row r="396" spans="8:14" ht="13.5">
      <c r="H396" s="2"/>
      <c r="I396" s="2"/>
      <c r="J396" s="2"/>
      <c r="K396" s="2"/>
      <c r="L396" s="2"/>
      <c r="M396" s="2"/>
      <c r="N396" s="2"/>
    </row>
    <row r="397" spans="8:14" ht="13.5">
      <c r="H397" s="2"/>
      <c r="I397" s="2"/>
      <c r="J397" s="2"/>
      <c r="K397" s="2"/>
      <c r="L397" s="2"/>
      <c r="M397" s="2"/>
      <c r="N397" s="2"/>
    </row>
    <row r="398" spans="8:14" ht="13.5">
      <c r="H398" s="2"/>
      <c r="I398" s="2"/>
      <c r="J398" s="2"/>
      <c r="K398" s="2"/>
      <c r="L398" s="2"/>
      <c r="M398" s="2"/>
      <c r="N398" s="2"/>
    </row>
    <row r="399" spans="8:14" ht="13.5">
      <c r="H399" s="2"/>
      <c r="I399" s="2"/>
      <c r="J399" s="2"/>
      <c r="K399" s="2"/>
      <c r="L399" s="2"/>
      <c r="M399" s="2"/>
      <c r="N399" s="2"/>
    </row>
    <row r="400" spans="8:14" ht="13.5">
      <c r="H400" s="2"/>
      <c r="I400" s="2"/>
      <c r="J400" s="2"/>
      <c r="K400" s="2"/>
      <c r="L400" s="2"/>
      <c r="M400" s="2"/>
      <c r="N400" s="2"/>
    </row>
    <row r="401" spans="8:14" ht="13.5">
      <c r="H401" s="2"/>
      <c r="I401" s="2"/>
      <c r="J401" s="2"/>
      <c r="K401" s="2"/>
      <c r="L401" s="2"/>
      <c r="M401" s="2"/>
      <c r="N401" s="2"/>
    </row>
    <row r="402" spans="8:14" ht="13.5">
      <c r="H402" s="2"/>
      <c r="I402" s="2"/>
      <c r="J402" s="2"/>
      <c r="K402" s="2"/>
      <c r="L402" s="2"/>
      <c r="M402" s="2"/>
      <c r="N402" s="2"/>
    </row>
    <row r="403" spans="8:14" ht="13.5">
      <c r="H403" s="2"/>
      <c r="I403" s="2"/>
      <c r="J403" s="2"/>
      <c r="K403" s="2"/>
      <c r="L403" s="2"/>
      <c r="M403" s="2"/>
      <c r="N403" s="2"/>
    </row>
    <row r="404" spans="8:14" ht="13.5">
      <c r="H404" s="2"/>
      <c r="I404" s="2"/>
      <c r="J404" s="2"/>
      <c r="K404" s="2"/>
      <c r="L404" s="2"/>
      <c r="M404" s="2"/>
      <c r="N404" s="2"/>
    </row>
    <row r="405" spans="8:14" ht="13.5">
      <c r="H405" s="2"/>
      <c r="I405" s="2"/>
      <c r="J405" s="2"/>
      <c r="K405" s="2"/>
      <c r="L405" s="2"/>
      <c r="M405" s="2"/>
      <c r="N405" s="2"/>
    </row>
    <row r="406" spans="8:14" ht="13.5">
      <c r="H406" s="2"/>
      <c r="I406" s="2"/>
      <c r="J406" s="2"/>
      <c r="K406" s="2"/>
      <c r="L406" s="2"/>
      <c r="M406" s="2"/>
      <c r="N406" s="2"/>
    </row>
    <row r="407" spans="8:14" ht="13.5">
      <c r="H407" s="2"/>
      <c r="I407" s="2"/>
      <c r="J407" s="2"/>
      <c r="K407" s="2"/>
      <c r="L407" s="2"/>
      <c r="M407" s="2"/>
      <c r="N407" s="2"/>
    </row>
    <row r="408" spans="8:14" ht="13.5">
      <c r="H408" s="2"/>
      <c r="I408" s="2"/>
      <c r="J408" s="2"/>
      <c r="K408" s="2"/>
      <c r="L408" s="2"/>
      <c r="M408" s="2"/>
      <c r="N408" s="2"/>
    </row>
    <row r="409" spans="8:14" ht="13.5">
      <c r="H409" s="2"/>
      <c r="I409" s="2"/>
      <c r="J409" s="2"/>
      <c r="K409" s="2"/>
      <c r="L409" s="2"/>
      <c r="M409" s="2"/>
      <c r="N409" s="2"/>
    </row>
    <row r="410" spans="8:14" ht="13.5">
      <c r="H410" s="2"/>
      <c r="I410" s="2"/>
      <c r="J410" s="2"/>
      <c r="K410" s="2"/>
      <c r="L410" s="2"/>
      <c r="M410" s="2"/>
      <c r="N410" s="2"/>
    </row>
    <row r="411" spans="8:14" ht="13.5">
      <c r="H411" s="2"/>
      <c r="I411" s="2"/>
      <c r="J411" s="2"/>
      <c r="K411" s="2"/>
      <c r="L411" s="2"/>
      <c r="M411" s="2"/>
      <c r="N411" s="2"/>
    </row>
    <row r="412" spans="8:14" ht="13.5">
      <c r="H412" s="2"/>
      <c r="I412" s="2"/>
      <c r="J412" s="2"/>
      <c r="K412" s="2"/>
      <c r="L412" s="2"/>
      <c r="M412" s="2"/>
      <c r="N412" s="2"/>
    </row>
    <row r="413" spans="8:14" ht="13.5">
      <c r="H413" s="2"/>
      <c r="I413" s="2"/>
      <c r="J413" s="2"/>
      <c r="K413" s="2"/>
      <c r="L413" s="2"/>
      <c r="M413" s="2"/>
      <c r="N413" s="2"/>
    </row>
    <row r="414" spans="8:14" ht="13.5">
      <c r="H414" s="2"/>
      <c r="I414" s="2"/>
      <c r="J414" s="2"/>
      <c r="K414" s="2"/>
      <c r="L414" s="2"/>
      <c r="M414" s="2"/>
      <c r="N414" s="2"/>
    </row>
    <row r="415" spans="8:14" ht="13.5">
      <c r="H415" s="2"/>
      <c r="I415" s="2"/>
      <c r="J415" s="2"/>
      <c r="K415" s="2"/>
      <c r="L415" s="2"/>
      <c r="M415" s="2"/>
      <c r="N415" s="2"/>
    </row>
    <row r="416" spans="8:14" ht="13.5">
      <c r="H416" s="2"/>
      <c r="I416" s="2"/>
      <c r="J416" s="2"/>
      <c r="K416" s="2"/>
      <c r="L416" s="2"/>
      <c r="M416" s="2"/>
      <c r="N416" s="2"/>
    </row>
    <row r="417" spans="8:14" ht="13.5">
      <c r="H417" s="2"/>
      <c r="I417" s="2"/>
      <c r="J417" s="2"/>
      <c r="K417" s="2"/>
      <c r="L417" s="2"/>
      <c r="M417" s="2"/>
      <c r="N417" s="2"/>
    </row>
    <row r="418" spans="8:14" ht="13.5">
      <c r="H418" s="2"/>
      <c r="I418" s="2"/>
      <c r="J418" s="2"/>
      <c r="K418" s="2"/>
      <c r="L418" s="2"/>
      <c r="M418" s="2"/>
      <c r="N418" s="2"/>
    </row>
    <row r="419" spans="8:14" ht="13.5">
      <c r="H419" s="2"/>
      <c r="I419" s="2"/>
      <c r="J419" s="2"/>
      <c r="K419" s="2"/>
      <c r="L419" s="2"/>
      <c r="M419" s="2"/>
      <c r="N419" s="2"/>
    </row>
    <row r="420" spans="8:14" ht="13.5">
      <c r="H420" s="2"/>
      <c r="I420" s="2"/>
      <c r="J420" s="2"/>
      <c r="K420" s="2"/>
      <c r="L420" s="2"/>
      <c r="M420" s="2"/>
      <c r="N420" s="2"/>
    </row>
    <row r="421" spans="8:14" ht="13.5">
      <c r="H421" s="2"/>
      <c r="I421" s="2"/>
      <c r="J421" s="2"/>
      <c r="K421" s="2"/>
      <c r="L421" s="2"/>
      <c r="M421" s="2"/>
      <c r="N421" s="2"/>
    </row>
    <row r="422" spans="8:14" ht="13.5">
      <c r="H422" s="2"/>
      <c r="I422" s="2"/>
      <c r="J422" s="2"/>
      <c r="K422" s="2"/>
      <c r="L422" s="2"/>
      <c r="M422" s="2"/>
      <c r="N422" s="2"/>
    </row>
    <row r="423" spans="8:14" ht="13.5">
      <c r="H423" s="2"/>
      <c r="I423" s="2"/>
      <c r="J423" s="2"/>
      <c r="K423" s="2"/>
      <c r="L423" s="2"/>
      <c r="M423" s="2"/>
      <c r="N423" s="2"/>
    </row>
    <row r="424" spans="8:14" ht="13.5">
      <c r="H424" s="2"/>
      <c r="I424" s="2"/>
      <c r="J424" s="2"/>
      <c r="K424" s="2"/>
      <c r="L424" s="2"/>
      <c r="M424" s="2"/>
      <c r="N424" s="2"/>
    </row>
    <row r="425" spans="8:14" ht="13.5">
      <c r="H425" s="2"/>
      <c r="I425" s="2"/>
      <c r="J425" s="2"/>
      <c r="K425" s="2"/>
      <c r="L425" s="2"/>
      <c r="M425" s="2"/>
      <c r="N425" s="2"/>
    </row>
    <row r="426" spans="8:14" ht="13.5">
      <c r="H426" s="2"/>
      <c r="I426" s="2"/>
      <c r="J426" s="2"/>
      <c r="K426" s="2"/>
      <c r="L426" s="2"/>
      <c r="M426" s="2"/>
      <c r="N426" s="2"/>
    </row>
    <row r="427" spans="8:14" ht="13.5">
      <c r="H427" s="2"/>
      <c r="I427" s="2"/>
      <c r="J427" s="2"/>
      <c r="K427" s="2"/>
      <c r="L427" s="2"/>
      <c r="M427" s="2"/>
      <c r="N427" s="2"/>
    </row>
    <row r="428" spans="8:14" ht="13.5">
      <c r="H428" s="2"/>
      <c r="I428" s="2"/>
      <c r="J428" s="2"/>
      <c r="K428" s="2"/>
      <c r="L428" s="2"/>
      <c r="M428" s="2"/>
      <c r="N428" s="2"/>
    </row>
    <row r="429" spans="8:14" ht="13.5">
      <c r="H429" s="2"/>
      <c r="I429" s="2"/>
      <c r="J429" s="2"/>
      <c r="K429" s="2"/>
      <c r="L429" s="2"/>
      <c r="M429" s="2"/>
      <c r="N429" s="2"/>
    </row>
    <row r="430" spans="8:14" ht="13.5">
      <c r="H430" s="2"/>
      <c r="I430" s="2"/>
      <c r="J430" s="2"/>
      <c r="K430" s="2"/>
      <c r="L430" s="2"/>
      <c r="M430" s="2"/>
      <c r="N430" s="2"/>
    </row>
    <row r="431" spans="8:14" ht="13.5">
      <c r="H431" s="2"/>
      <c r="I431" s="2"/>
      <c r="J431" s="2"/>
      <c r="K431" s="2"/>
      <c r="L431" s="2"/>
      <c r="M431" s="2"/>
      <c r="N431" s="2"/>
    </row>
    <row r="432" spans="8:14" ht="13.5">
      <c r="H432" s="2"/>
      <c r="I432" s="2"/>
      <c r="J432" s="2"/>
      <c r="K432" s="2"/>
      <c r="L432" s="2"/>
      <c r="M432" s="2"/>
      <c r="N432" s="2"/>
    </row>
    <row r="433" spans="8:14" ht="13.5">
      <c r="H433" s="2"/>
      <c r="I433" s="2"/>
      <c r="J433" s="2"/>
      <c r="K433" s="2"/>
      <c r="L433" s="2"/>
      <c r="M433" s="2"/>
      <c r="N433" s="2"/>
    </row>
    <row r="434" spans="8:14" ht="13.5">
      <c r="H434" s="2"/>
      <c r="I434" s="2"/>
      <c r="J434" s="2"/>
      <c r="K434" s="2"/>
      <c r="L434" s="2"/>
      <c r="M434" s="2"/>
      <c r="N434" s="2"/>
    </row>
    <row r="435" spans="8:14" ht="13.5">
      <c r="H435" s="2"/>
      <c r="I435" s="2"/>
      <c r="J435" s="2"/>
      <c r="K435" s="2"/>
      <c r="L435" s="2"/>
      <c r="M435" s="2"/>
      <c r="N435" s="2"/>
    </row>
    <row r="436" spans="8:14" ht="13.5">
      <c r="H436" s="2"/>
      <c r="I436" s="2"/>
      <c r="J436" s="2"/>
      <c r="K436" s="2"/>
      <c r="L436" s="2"/>
      <c r="M436" s="2"/>
      <c r="N436" s="2"/>
    </row>
    <row r="437" spans="8:14" ht="13.5">
      <c r="H437" s="2"/>
      <c r="I437" s="2"/>
      <c r="J437" s="2"/>
      <c r="K437" s="2"/>
      <c r="L437" s="2"/>
      <c r="M437" s="2"/>
      <c r="N437" s="2"/>
    </row>
    <row r="438" spans="8:14" ht="13.5">
      <c r="H438" s="2"/>
      <c r="I438" s="2"/>
      <c r="J438" s="2"/>
      <c r="K438" s="2"/>
      <c r="L438" s="2"/>
      <c r="M438" s="2"/>
      <c r="N438" s="2"/>
    </row>
    <row r="439" spans="8:14" ht="13.5">
      <c r="H439" s="2"/>
      <c r="I439" s="2"/>
      <c r="J439" s="2"/>
      <c r="K439" s="2"/>
      <c r="L439" s="2"/>
      <c r="M439" s="2"/>
      <c r="N439" s="2"/>
    </row>
    <row r="440" spans="8:14" ht="13.5">
      <c r="H440" s="2"/>
      <c r="I440" s="2"/>
      <c r="J440" s="2"/>
      <c r="K440" s="2"/>
      <c r="L440" s="2"/>
      <c r="M440" s="2"/>
      <c r="N440" s="2"/>
    </row>
    <row r="441" spans="8:14" ht="13.5">
      <c r="H441" s="2"/>
      <c r="I441" s="2"/>
      <c r="J441" s="2"/>
      <c r="K441" s="2"/>
      <c r="L441" s="2"/>
      <c r="M441" s="2"/>
      <c r="N441" s="2"/>
    </row>
    <row r="442" spans="8:14" ht="13.5">
      <c r="H442" s="2"/>
      <c r="I442" s="2"/>
      <c r="J442" s="2"/>
      <c r="K442" s="2"/>
      <c r="L442" s="2"/>
      <c r="M442" s="2"/>
      <c r="N442" s="2"/>
    </row>
    <row r="443" spans="8:14" ht="13.5">
      <c r="H443" s="2"/>
      <c r="I443" s="2"/>
      <c r="J443" s="2"/>
      <c r="K443" s="2"/>
      <c r="L443" s="2"/>
      <c r="M443" s="2"/>
      <c r="N443" s="2"/>
    </row>
    <row r="444" spans="8:14" ht="13.5">
      <c r="H444" s="2"/>
      <c r="I444" s="2"/>
      <c r="J444" s="2"/>
      <c r="K444" s="2"/>
      <c r="L444" s="2"/>
      <c r="M444" s="2"/>
      <c r="N444" s="2"/>
    </row>
    <row r="445" spans="8:14" ht="13.5">
      <c r="H445" s="2"/>
      <c r="I445" s="2"/>
      <c r="J445" s="2"/>
      <c r="K445" s="2"/>
      <c r="L445" s="2"/>
      <c r="M445" s="2"/>
      <c r="N445" s="2"/>
    </row>
    <row r="446" spans="8:14" ht="13.5">
      <c r="H446" s="2"/>
      <c r="I446" s="2"/>
      <c r="J446" s="2"/>
      <c r="K446" s="2"/>
      <c r="L446" s="2"/>
      <c r="M446" s="2"/>
      <c r="N446" s="2"/>
    </row>
    <row r="447" spans="8:14" ht="13.5">
      <c r="H447" s="2"/>
      <c r="I447" s="2"/>
      <c r="J447" s="2"/>
      <c r="K447" s="2"/>
      <c r="L447" s="2"/>
      <c r="M447" s="2"/>
      <c r="N447" s="2"/>
    </row>
    <row r="448" spans="8:14" ht="13.5">
      <c r="H448" s="2"/>
      <c r="I448" s="2"/>
      <c r="J448" s="2"/>
      <c r="K448" s="2"/>
      <c r="L448" s="2"/>
      <c r="M448" s="2"/>
      <c r="N448" s="2"/>
    </row>
    <row r="449" spans="8:14" ht="13.5">
      <c r="H449" s="2"/>
      <c r="I449" s="2"/>
      <c r="J449" s="2"/>
      <c r="K449" s="2"/>
      <c r="L449" s="2"/>
      <c r="M449" s="2"/>
      <c r="N449" s="2"/>
    </row>
    <row r="450" spans="8:14" ht="13.5">
      <c r="H450" s="2"/>
      <c r="I450" s="2"/>
      <c r="J450" s="2"/>
      <c r="K450" s="2"/>
      <c r="L450" s="2"/>
      <c r="M450" s="2"/>
      <c r="N450" s="2"/>
    </row>
    <row r="451" spans="8:14" ht="13.5">
      <c r="H451" s="2"/>
      <c r="I451" s="2"/>
      <c r="J451" s="2"/>
      <c r="K451" s="2"/>
      <c r="L451" s="2"/>
      <c r="M451" s="2"/>
      <c r="N451" s="2"/>
    </row>
    <row r="452" spans="8:14" ht="13.5">
      <c r="H452" s="2"/>
      <c r="I452" s="2"/>
      <c r="J452" s="2"/>
      <c r="K452" s="2"/>
      <c r="L452" s="2"/>
      <c r="M452" s="2"/>
      <c r="N452" s="2"/>
    </row>
    <row r="453" spans="8:14" ht="13.5">
      <c r="H453" s="2"/>
      <c r="I453" s="2"/>
      <c r="J453" s="2"/>
      <c r="K453" s="2"/>
      <c r="L453" s="2"/>
      <c r="M453" s="2"/>
      <c r="N453" s="2"/>
    </row>
    <row r="454" spans="8:14" ht="13.5">
      <c r="H454" s="2"/>
      <c r="I454" s="2"/>
      <c r="J454" s="2"/>
      <c r="K454" s="2"/>
      <c r="L454" s="2"/>
      <c r="M454" s="2"/>
      <c r="N454" s="2"/>
    </row>
    <row r="455" spans="8:14" ht="13.5">
      <c r="H455" s="2"/>
      <c r="I455" s="2"/>
      <c r="J455" s="2"/>
      <c r="K455" s="2"/>
      <c r="L455" s="2"/>
      <c r="M455" s="2"/>
      <c r="N455" s="2"/>
    </row>
    <row r="456" spans="8:14" ht="13.5">
      <c r="H456" s="2"/>
      <c r="I456" s="2"/>
      <c r="J456" s="2"/>
      <c r="K456" s="2"/>
      <c r="L456" s="2"/>
      <c r="M456" s="2"/>
      <c r="N456" s="2"/>
    </row>
    <row r="457" spans="8:14" ht="13.5">
      <c r="H457" s="2"/>
      <c r="I457" s="2"/>
      <c r="J457" s="2"/>
      <c r="K457" s="2"/>
      <c r="L457" s="2"/>
      <c r="M457" s="2"/>
      <c r="N457" s="2"/>
    </row>
    <row r="458" spans="8:14" ht="13.5">
      <c r="H458" s="2"/>
      <c r="I458" s="2"/>
      <c r="J458" s="2"/>
      <c r="K458" s="2"/>
      <c r="L458" s="2"/>
      <c r="M458" s="2"/>
      <c r="N458" s="2"/>
    </row>
    <row r="459" spans="8:14" ht="13.5">
      <c r="H459" s="2"/>
      <c r="I459" s="2"/>
      <c r="J459" s="2"/>
      <c r="K459" s="2"/>
      <c r="L459" s="2"/>
      <c r="M459" s="2"/>
      <c r="N459" s="2"/>
    </row>
    <row r="460" spans="8:14" ht="13.5">
      <c r="H460" s="2"/>
      <c r="I460" s="2"/>
      <c r="J460" s="2"/>
      <c r="K460" s="2"/>
      <c r="L460" s="2"/>
      <c r="M460" s="2"/>
      <c r="N460" s="2"/>
    </row>
    <row r="461" spans="8:14" ht="13.5">
      <c r="H461" s="2"/>
      <c r="I461" s="2"/>
      <c r="J461" s="2"/>
      <c r="K461" s="2"/>
      <c r="L461" s="2"/>
      <c r="M461" s="2"/>
      <c r="N461" s="2"/>
    </row>
    <row r="462" spans="8:14" ht="13.5">
      <c r="H462" s="2"/>
      <c r="I462" s="2"/>
      <c r="J462" s="2"/>
      <c r="K462" s="2"/>
      <c r="L462" s="2"/>
      <c r="M462" s="2"/>
      <c r="N462" s="2"/>
    </row>
    <row r="463" spans="8:14" ht="13.5">
      <c r="H463" s="2"/>
      <c r="I463" s="2"/>
      <c r="J463" s="2"/>
      <c r="K463" s="2"/>
      <c r="L463" s="2"/>
      <c r="M463" s="2"/>
      <c r="N463" s="2"/>
    </row>
    <row r="464" spans="8:14" ht="13.5">
      <c r="H464" s="2"/>
      <c r="I464" s="2"/>
      <c r="J464" s="2"/>
      <c r="K464" s="2"/>
      <c r="L464" s="2"/>
      <c r="M464" s="2"/>
      <c r="N464" s="2"/>
    </row>
    <row r="465" spans="8:14" ht="13.5">
      <c r="H465" s="2"/>
      <c r="I465" s="2"/>
      <c r="J465" s="2"/>
      <c r="K465" s="2"/>
      <c r="L465" s="2"/>
      <c r="M465" s="2"/>
      <c r="N465" s="2"/>
    </row>
    <row r="466" spans="8:14" ht="13.5">
      <c r="H466" s="2"/>
      <c r="I466" s="2"/>
      <c r="J466" s="2"/>
      <c r="K466" s="2"/>
      <c r="L466" s="2"/>
      <c r="M466" s="2"/>
      <c r="N466" s="2"/>
    </row>
    <row r="467" spans="8:14" ht="13.5">
      <c r="H467" s="2"/>
      <c r="I467" s="2"/>
      <c r="J467" s="2"/>
      <c r="K467" s="2"/>
      <c r="L467" s="2"/>
      <c r="M467" s="2"/>
      <c r="N467" s="2"/>
    </row>
    <row r="468" spans="8:14" ht="13.5">
      <c r="H468" s="2"/>
      <c r="I468" s="2"/>
      <c r="J468" s="2"/>
      <c r="K468" s="2"/>
      <c r="L468" s="2"/>
      <c r="M468" s="2"/>
      <c r="N468" s="2"/>
    </row>
    <row r="469" spans="8:14" ht="13.5">
      <c r="H469" s="2"/>
      <c r="I469" s="2"/>
      <c r="J469" s="2"/>
      <c r="K469" s="2"/>
      <c r="L469" s="2"/>
      <c r="M469" s="2"/>
      <c r="N469" s="2"/>
    </row>
    <row r="470" spans="8:14" ht="13.5">
      <c r="H470" s="2"/>
      <c r="I470" s="2"/>
      <c r="J470" s="2"/>
      <c r="K470" s="2"/>
      <c r="L470" s="2"/>
      <c r="M470" s="2"/>
      <c r="N470" s="2"/>
    </row>
    <row r="471" spans="8:14" ht="13.5">
      <c r="H471" s="2"/>
      <c r="I471" s="2"/>
      <c r="J471" s="2"/>
      <c r="K471" s="2"/>
      <c r="L471" s="2"/>
      <c r="M471" s="2"/>
      <c r="N471" s="2"/>
    </row>
    <row r="472" spans="8:14" ht="13.5">
      <c r="H472" s="2"/>
      <c r="I472" s="2"/>
      <c r="J472" s="2"/>
      <c r="K472" s="2"/>
      <c r="L472" s="2"/>
      <c r="M472" s="2"/>
      <c r="N472" s="2"/>
    </row>
    <row r="473" spans="8:14" ht="13.5">
      <c r="H473" s="2"/>
      <c r="I473" s="2"/>
      <c r="J473" s="2"/>
      <c r="K473" s="2"/>
      <c r="L473" s="2"/>
      <c r="M473" s="2"/>
      <c r="N473" s="2"/>
    </row>
    <row r="474" spans="8:14" ht="13.5">
      <c r="H474" s="2"/>
      <c r="I474" s="2"/>
      <c r="J474" s="2"/>
      <c r="K474" s="2"/>
      <c r="L474" s="2"/>
      <c r="M474" s="2"/>
      <c r="N474" s="2"/>
    </row>
    <row r="475" spans="8:14" ht="13.5">
      <c r="H475" s="2"/>
      <c r="I475" s="2"/>
      <c r="J475" s="2"/>
      <c r="K475" s="2"/>
      <c r="L475" s="2"/>
      <c r="M475" s="2"/>
      <c r="N475" s="2"/>
    </row>
    <row r="476" spans="8:14" ht="13.5">
      <c r="H476" s="2"/>
      <c r="I476" s="2"/>
      <c r="J476" s="2"/>
      <c r="K476" s="2"/>
      <c r="L476" s="2"/>
      <c r="M476" s="2"/>
      <c r="N476" s="2"/>
    </row>
    <row r="477" spans="8:14" ht="13.5">
      <c r="H477" s="2"/>
      <c r="I477" s="2"/>
      <c r="J477" s="2"/>
      <c r="K477" s="2"/>
      <c r="L477" s="2"/>
      <c r="M477" s="2"/>
      <c r="N477" s="2"/>
    </row>
    <row r="478" spans="8:14" ht="13.5">
      <c r="H478" s="2"/>
      <c r="I478" s="2"/>
      <c r="J478" s="2"/>
      <c r="K478" s="2"/>
      <c r="L478" s="2"/>
      <c r="M478" s="2"/>
      <c r="N478" s="2"/>
    </row>
    <row r="479" spans="8:14" ht="13.5">
      <c r="H479" s="2"/>
      <c r="I479" s="2"/>
      <c r="J479" s="2"/>
      <c r="K479" s="2"/>
      <c r="L479" s="2"/>
      <c r="M479" s="2"/>
      <c r="N479" s="2"/>
    </row>
    <row r="480" spans="8:14" ht="13.5">
      <c r="H480" s="2"/>
      <c r="I480" s="2"/>
      <c r="J480" s="2"/>
      <c r="K480" s="2"/>
      <c r="L480" s="2"/>
      <c r="M480" s="2"/>
      <c r="N480" s="2"/>
    </row>
    <row r="481" spans="8:14" ht="13.5">
      <c r="H481" s="2"/>
      <c r="I481" s="2"/>
      <c r="J481" s="2"/>
      <c r="K481" s="2"/>
      <c r="L481" s="2"/>
      <c r="M481" s="2"/>
      <c r="N481" s="2"/>
    </row>
    <row r="482" spans="8:14" ht="13.5">
      <c r="H482" s="2"/>
      <c r="I482" s="2"/>
      <c r="J482" s="2"/>
      <c r="K482" s="2"/>
      <c r="L482" s="2"/>
      <c r="M482" s="2"/>
      <c r="N482" s="2"/>
    </row>
    <row r="483" spans="8:14" ht="13.5">
      <c r="H483" s="2"/>
      <c r="I483" s="2"/>
      <c r="J483" s="2"/>
      <c r="K483" s="2"/>
      <c r="L483" s="2"/>
      <c r="M483" s="2"/>
      <c r="N483" s="2"/>
    </row>
    <row r="484" spans="8:14" ht="13.5">
      <c r="H484" s="2"/>
      <c r="I484" s="2"/>
      <c r="J484" s="2"/>
      <c r="K484" s="2"/>
      <c r="L484" s="2"/>
      <c r="M484" s="2"/>
      <c r="N484" s="2"/>
    </row>
    <row r="485" spans="8:14" ht="13.5">
      <c r="H485" s="2"/>
      <c r="I485" s="2"/>
      <c r="J485" s="2"/>
      <c r="K485" s="2"/>
      <c r="L485" s="2"/>
      <c r="M485" s="2"/>
      <c r="N485" s="2"/>
    </row>
    <row r="486" spans="8:14" ht="13.5">
      <c r="H486" s="2"/>
      <c r="I486" s="2"/>
      <c r="J486" s="2"/>
      <c r="K486" s="2"/>
      <c r="L486" s="2"/>
      <c r="M486" s="2"/>
      <c r="N486" s="2"/>
    </row>
    <row r="487" spans="8:14" ht="13.5">
      <c r="H487" s="2"/>
      <c r="I487" s="2"/>
      <c r="J487" s="2"/>
      <c r="K487" s="2"/>
      <c r="L487" s="2"/>
      <c r="M487" s="2"/>
      <c r="N487" s="2"/>
    </row>
    <row r="488" spans="8:14" ht="13.5">
      <c r="H488" s="2"/>
      <c r="I488" s="2"/>
      <c r="J488" s="2"/>
      <c r="K488" s="2"/>
      <c r="L488" s="2"/>
      <c r="M488" s="2"/>
      <c r="N488" s="2"/>
    </row>
    <row r="489" spans="8:14" ht="13.5">
      <c r="H489" s="2"/>
      <c r="I489" s="2"/>
      <c r="J489" s="2"/>
      <c r="K489" s="2"/>
      <c r="L489" s="2"/>
      <c r="M489" s="2"/>
      <c r="N489" s="2"/>
    </row>
    <row r="490" spans="8:14" ht="13.5">
      <c r="H490" s="2"/>
      <c r="I490" s="2"/>
      <c r="J490" s="2"/>
      <c r="K490" s="2"/>
      <c r="L490" s="2"/>
      <c r="M490" s="2"/>
      <c r="N490" s="2"/>
    </row>
    <row r="491" spans="8:14" ht="13.5">
      <c r="H491" s="2"/>
      <c r="I491" s="2"/>
      <c r="J491" s="2"/>
      <c r="K491" s="2"/>
      <c r="L491" s="2"/>
      <c r="M491" s="2"/>
      <c r="N491" s="2"/>
    </row>
    <row r="492" spans="8:14" ht="13.5">
      <c r="H492" s="2"/>
      <c r="I492" s="2"/>
      <c r="J492" s="2"/>
      <c r="K492" s="2"/>
      <c r="L492" s="2"/>
      <c r="M492" s="2"/>
      <c r="N492" s="2"/>
    </row>
    <row r="493" spans="8:14" ht="13.5">
      <c r="H493" s="2"/>
      <c r="I493" s="2"/>
      <c r="J493" s="2"/>
      <c r="K493" s="2"/>
      <c r="L493" s="2"/>
      <c r="M493" s="2"/>
      <c r="N493" s="2"/>
    </row>
    <row r="494" spans="8:14" ht="13.5">
      <c r="H494" s="2"/>
      <c r="I494" s="2"/>
      <c r="J494" s="2"/>
      <c r="K494" s="2"/>
      <c r="L494" s="2"/>
      <c r="M494" s="2"/>
      <c r="N494" s="2"/>
    </row>
    <row r="495" spans="8:14" ht="13.5">
      <c r="H495" s="2"/>
      <c r="I495" s="2"/>
      <c r="J495" s="2"/>
      <c r="K495" s="2"/>
      <c r="L495" s="2"/>
      <c r="M495" s="2"/>
      <c r="N495" s="2"/>
    </row>
    <row r="496" spans="8:14" ht="13.5">
      <c r="H496" s="2"/>
      <c r="I496" s="2"/>
      <c r="J496" s="2"/>
      <c r="K496" s="2"/>
      <c r="L496" s="2"/>
      <c r="M496" s="2"/>
      <c r="N496" s="2"/>
    </row>
    <row r="497" spans="8:14" ht="13.5">
      <c r="H497" s="2"/>
      <c r="I497" s="2"/>
      <c r="J497" s="2"/>
      <c r="K497" s="2"/>
      <c r="L497" s="2"/>
      <c r="M497" s="2"/>
      <c r="N497" s="2"/>
    </row>
    <row r="498" spans="8:14" ht="13.5">
      <c r="H498" s="2"/>
      <c r="I498" s="2"/>
      <c r="J498" s="2"/>
      <c r="K498" s="2"/>
      <c r="L498" s="2"/>
      <c r="M498" s="2"/>
      <c r="N498" s="2"/>
    </row>
    <row r="499" spans="8:14" ht="13.5">
      <c r="H499" s="2"/>
      <c r="I499" s="2"/>
      <c r="J499" s="2"/>
      <c r="K499" s="2"/>
      <c r="L499" s="2"/>
      <c r="M499" s="2"/>
      <c r="N499" s="2"/>
    </row>
    <row r="500" spans="8:14" ht="13.5">
      <c r="H500" s="2"/>
      <c r="I500" s="2"/>
      <c r="J500" s="2"/>
      <c r="K500" s="2"/>
      <c r="L500" s="2"/>
      <c r="M500" s="2"/>
      <c r="N500" s="2"/>
    </row>
    <row r="501" spans="8:14" ht="13.5">
      <c r="H501" s="2"/>
      <c r="I501" s="2"/>
      <c r="J501" s="2"/>
      <c r="K501" s="2"/>
      <c r="L501" s="2"/>
      <c r="M501" s="2"/>
      <c r="N501" s="2"/>
    </row>
    <row r="502" spans="8:14" ht="13.5">
      <c r="H502" s="2"/>
      <c r="I502" s="2"/>
      <c r="J502" s="2"/>
      <c r="K502" s="2"/>
      <c r="L502" s="2"/>
      <c r="M502" s="2"/>
      <c r="N502" s="2"/>
    </row>
    <row r="503" spans="8:14" ht="13.5">
      <c r="H503" s="2"/>
      <c r="I503" s="2"/>
      <c r="J503" s="2"/>
      <c r="K503" s="2"/>
      <c r="L503" s="2"/>
      <c r="M503" s="2"/>
      <c r="N503" s="2"/>
    </row>
    <row r="504" spans="8:14" ht="13.5">
      <c r="H504" s="2"/>
      <c r="I504" s="2"/>
      <c r="J504" s="2"/>
      <c r="K504" s="2"/>
      <c r="L504" s="2"/>
      <c r="M504" s="2"/>
      <c r="N504" s="2"/>
    </row>
    <row r="505" spans="8:14" ht="13.5">
      <c r="H505" s="2"/>
      <c r="I505" s="2"/>
      <c r="J505" s="2"/>
      <c r="K505" s="2"/>
      <c r="L505" s="2"/>
      <c r="M505" s="2"/>
      <c r="N505" s="2"/>
    </row>
    <row r="506" spans="8:14" ht="13.5">
      <c r="H506" s="2"/>
      <c r="I506" s="2"/>
      <c r="J506" s="2"/>
      <c r="K506" s="2"/>
      <c r="L506" s="2"/>
      <c r="M506" s="2"/>
      <c r="N506" s="2"/>
    </row>
    <row r="507" spans="8:14" ht="13.5">
      <c r="H507" s="2"/>
      <c r="I507" s="2"/>
      <c r="J507" s="2"/>
      <c r="K507" s="2"/>
      <c r="L507" s="2"/>
      <c r="M507" s="2"/>
      <c r="N507" s="2"/>
    </row>
    <row r="508" spans="8:14" ht="13.5">
      <c r="H508" s="2"/>
      <c r="I508" s="2"/>
      <c r="J508" s="2"/>
      <c r="K508" s="2"/>
      <c r="L508" s="2"/>
      <c r="M508" s="2"/>
      <c r="N508" s="2"/>
    </row>
    <row r="509" spans="8:14" ht="13.5">
      <c r="H509" s="2"/>
      <c r="I509" s="2"/>
      <c r="J509" s="2"/>
      <c r="K509" s="2"/>
      <c r="L509" s="2"/>
      <c r="M509" s="2"/>
      <c r="N509" s="2"/>
    </row>
    <row r="510" spans="8:14" ht="13.5">
      <c r="H510" s="2"/>
      <c r="I510" s="2"/>
      <c r="J510" s="2"/>
      <c r="K510" s="2"/>
      <c r="L510" s="2"/>
      <c r="M510" s="2"/>
      <c r="N510" s="2"/>
    </row>
    <row r="511" spans="8:14" ht="13.5">
      <c r="H511" s="2"/>
      <c r="I511" s="2"/>
      <c r="J511" s="2"/>
      <c r="K511" s="2"/>
      <c r="L511" s="2"/>
      <c r="M511" s="2"/>
      <c r="N511" s="2"/>
    </row>
    <row r="512" spans="8:14" ht="13.5">
      <c r="H512" s="2"/>
      <c r="I512" s="2"/>
      <c r="J512" s="2"/>
      <c r="K512" s="2"/>
      <c r="L512" s="2"/>
      <c r="M512" s="2"/>
      <c r="N512" s="2"/>
    </row>
    <row r="513" spans="8:14" ht="13.5">
      <c r="H513" s="2"/>
      <c r="I513" s="2"/>
      <c r="J513" s="2"/>
      <c r="K513" s="2"/>
      <c r="L513" s="2"/>
      <c r="M513" s="2"/>
      <c r="N513" s="2"/>
    </row>
    <row r="514" spans="8:14" ht="13.5">
      <c r="H514" s="2"/>
      <c r="I514" s="2"/>
      <c r="J514" s="2"/>
      <c r="K514" s="2"/>
      <c r="L514" s="2"/>
      <c r="M514" s="2"/>
      <c r="N514" s="2"/>
    </row>
    <row r="515" spans="8:14" ht="13.5">
      <c r="H515" s="2"/>
      <c r="I515" s="2"/>
      <c r="J515" s="2"/>
      <c r="K515" s="2"/>
      <c r="L515" s="2"/>
      <c r="M515" s="2"/>
      <c r="N515" s="2"/>
    </row>
    <row r="516" spans="8:14" ht="13.5">
      <c r="H516" s="2"/>
      <c r="I516" s="2"/>
      <c r="J516" s="2"/>
      <c r="K516" s="2"/>
      <c r="L516" s="2"/>
      <c r="M516" s="2"/>
      <c r="N516" s="2"/>
    </row>
    <row r="517" spans="8:14" ht="13.5">
      <c r="H517" s="2"/>
      <c r="I517" s="2"/>
      <c r="J517" s="2"/>
      <c r="K517" s="2"/>
      <c r="L517" s="2"/>
      <c r="M517" s="2"/>
      <c r="N517" s="2"/>
    </row>
    <row r="518" spans="8:14" ht="13.5">
      <c r="H518" s="2"/>
      <c r="I518" s="2"/>
      <c r="J518" s="2"/>
      <c r="K518" s="2"/>
      <c r="L518" s="2"/>
      <c r="M518" s="2"/>
      <c r="N518" s="2"/>
    </row>
    <row r="519" spans="8:14" ht="13.5">
      <c r="H519" s="2"/>
      <c r="I519" s="2"/>
      <c r="J519" s="2"/>
      <c r="K519" s="2"/>
      <c r="L519" s="2"/>
      <c r="M519" s="2"/>
      <c r="N519" s="2"/>
    </row>
    <row r="520" spans="8:14" ht="13.5">
      <c r="H520" s="2"/>
      <c r="I520" s="2"/>
      <c r="J520" s="2"/>
      <c r="K520" s="2"/>
      <c r="L520" s="2"/>
      <c r="M520" s="2"/>
      <c r="N520" s="2"/>
    </row>
    <row r="521" spans="8:14" ht="13.5">
      <c r="H521" s="2"/>
      <c r="I521" s="2"/>
      <c r="J521" s="2"/>
      <c r="K521" s="2"/>
      <c r="L521" s="2"/>
      <c r="M521" s="2"/>
      <c r="N521" s="2"/>
    </row>
    <row r="522" spans="8:14" ht="13.5">
      <c r="H522" s="2"/>
      <c r="I522" s="2"/>
      <c r="J522" s="2"/>
      <c r="K522" s="2"/>
      <c r="L522" s="2"/>
      <c r="M522" s="2"/>
      <c r="N522" s="2"/>
    </row>
    <row r="523" spans="8:14" ht="13.5">
      <c r="H523" s="2"/>
      <c r="I523" s="2"/>
      <c r="J523" s="2"/>
      <c r="K523" s="2"/>
      <c r="L523" s="2"/>
      <c r="M523" s="2"/>
      <c r="N523" s="2"/>
    </row>
    <row r="524" spans="8:14" ht="13.5">
      <c r="H524" s="2"/>
      <c r="I524" s="2"/>
      <c r="J524" s="2"/>
      <c r="K524" s="2"/>
      <c r="L524" s="2"/>
      <c r="M524" s="2"/>
      <c r="N524" s="2"/>
    </row>
    <row r="525" spans="8:14" ht="13.5">
      <c r="H525" s="2"/>
      <c r="I525" s="2"/>
      <c r="J525" s="2"/>
      <c r="K525" s="2"/>
      <c r="L525" s="2"/>
      <c r="M525" s="2"/>
      <c r="N525" s="2"/>
    </row>
    <row r="526" spans="8:14" ht="13.5">
      <c r="H526" s="2"/>
      <c r="I526" s="2"/>
      <c r="J526" s="2"/>
      <c r="K526" s="2"/>
      <c r="L526" s="2"/>
      <c r="M526" s="2"/>
      <c r="N526" s="2"/>
    </row>
    <row r="527" spans="8:14" ht="13.5">
      <c r="H527" s="2"/>
      <c r="I527" s="2"/>
      <c r="J527" s="2"/>
      <c r="K527" s="2"/>
      <c r="L527" s="2"/>
      <c r="M527" s="2"/>
      <c r="N527" s="2"/>
    </row>
    <row r="528" spans="8:14" ht="13.5">
      <c r="H528" s="2"/>
      <c r="I528" s="2"/>
      <c r="J528" s="2"/>
      <c r="K528" s="2"/>
      <c r="L528" s="2"/>
      <c r="M528" s="2"/>
      <c r="N528" s="2"/>
    </row>
    <row r="529" spans="8:14" ht="13.5">
      <c r="H529" s="2"/>
      <c r="I529" s="2"/>
      <c r="J529" s="2"/>
      <c r="K529" s="2"/>
      <c r="L529" s="2"/>
      <c r="M529" s="2"/>
      <c r="N529" s="2"/>
    </row>
    <row r="530" spans="8:14" ht="13.5">
      <c r="H530" s="2"/>
      <c r="I530" s="2"/>
      <c r="J530" s="2"/>
      <c r="K530" s="2"/>
      <c r="L530" s="2"/>
      <c r="M530" s="2"/>
      <c r="N530" s="2"/>
    </row>
    <row r="531" spans="8:14" ht="13.5">
      <c r="H531" s="2"/>
      <c r="I531" s="2"/>
      <c r="J531" s="2"/>
      <c r="K531" s="2"/>
      <c r="L531" s="2"/>
      <c r="M531" s="2"/>
      <c r="N531" s="2"/>
    </row>
    <row r="532" spans="8:14" ht="13.5">
      <c r="H532" s="2"/>
      <c r="I532" s="2"/>
      <c r="J532" s="2"/>
      <c r="K532" s="2"/>
      <c r="L532" s="2"/>
      <c r="M532" s="2"/>
      <c r="N532" s="2"/>
    </row>
    <row r="533" spans="8:14" ht="13.5">
      <c r="H533" s="2"/>
      <c r="I533" s="2"/>
      <c r="J533" s="2"/>
      <c r="K533" s="2"/>
      <c r="L533" s="2"/>
      <c r="M533" s="2"/>
      <c r="N533" s="2"/>
    </row>
    <row r="534" spans="8:14" ht="13.5">
      <c r="H534" s="2"/>
      <c r="I534" s="2"/>
      <c r="J534" s="2"/>
      <c r="K534" s="2"/>
      <c r="L534" s="2"/>
      <c r="M534" s="2"/>
      <c r="N534" s="2"/>
    </row>
    <row r="535" spans="8:14" ht="13.5">
      <c r="H535" s="2"/>
      <c r="I535" s="2"/>
      <c r="J535" s="2"/>
      <c r="K535" s="2"/>
      <c r="L535" s="2"/>
      <c r="M535" s="2"/>
      <c r="N535" s="2"/>
    </row>
    <row r="536" spans="8:14" ht="13.5">
      <c r="H536" s="2"/>
      <c r="I536" s="2"/>
      <c r="J536" s="2"/>
      <c r="K536" s="2"/>
      <c r="L536" s="2"/>
      <c r="M536" s="2"/>
      <c r="N536" s="2"/>
    </row>
    <row r="537" spans="8:14" ht="13.5">
      <c r="H537" s="2"/>
      <c r="I537" s="2"/>
      <c r="J537" s="2"/>
      <c r="K537" s="2"/>
      <c r="L537" s="2"/>
      <c r="M537" s="2"/>
      <c r="N537" s="2"/>
    </row>
    <row r="538" spans="8:14" ht="13.5">
      <c r="H538" s="2"/>
      <c r="I538" s="2"/>
      <c r="J538" s="2"/>
      <c r="K538" s="2"/>
      <c r="L538" s="2"/>
      <c r="M538" s="2"/>
      <c r="N538" s="2"/>
    </row>
    <row r="539" spans="8:14" ht="13.5">
      <c r="H539" s="2"/>
      <c r="I539" s="2"/>
      <c r="J539" s="2"/>
      <c r="K539" s="2"/>
      <c r="L539" s="2"/>
      <c r="M539" s="2"/>
      <c r="N539" s="2"/>
    </row>
    <row r="540" spans="8:14" ht="13.5">
      <c r="H540" s="2"/>
      <c r="I540" s="2"/>
      <c r="J540" s="2"/>
      <c r="K540" s="2"/>
      <c r="L540" s="2"/>
      <c r="M540" s="2"/>
      <c r="N540" s="2"/>
    </row>
    <row r="541" spans="8:14" ht="13.5">
      <c r="H541" s="2"/>
      <c r="I541" s="2"/>
      <c r="J541" s="2"/>
      <c r="K541" s="2"/>
      <c r="L541" s="2"/>
      <c r="M541" s="2"/>
      <c r="N541" s="2"/>
    </row>
    <row r="542" spans="8:14" ht="13.5">
      <c r="H542" s="2"/>
      <c r="I542" s="2"/>
      <c r="J542" s="2"/>
      <c r="K542" s="2"/>
      <c r="L542" s="2"/>
      <c r="M542" s="2"/>
      <c r="N542" s="2"/>
    </row>
    <row r="543" spans="8:14" ht="13.5">
      <c r="H543" s="2"/>
      <c r="I543" s="2"/>
      <c r="J543" s="2"/>
      <c r="K543" s="2"/>
      <c r="L543" s="2"/>
      <c r="M543" s="2"/>
      <c r="N543" s="2"/>
    </row>
    <row r="544" spans="8:14" ht="13.5">
      <c r="H544" s="2"/>
      <c r="I544" s="2"/>
      <c r="J544" s="2"/>
      <c r="K544" s="2"/>
      <c r="L544" s="2"/>
      <c r="M544" s="2"/>
      <c r="N544" s="2"/>
    </row>
    <row r="545" spans="8:14" ht="13.5">
      <c r="H545" s="2"/>
      <c r="I545" s="2"/>
      <c r="J545" s="2"/>
      <c r="K545" s="2"/>
      <c r="L545" s="2"/>
      <c r="M545" s="2"/>
      <c r="N545" s="2"/>
    </row>
    <row r="546" spans="8:14" ht="13.5">
      <c r="H546" s="2"/>
      <c r="I546" s="2"/>
      <c r="J546" s="2"/>
      <c r="K546" s="2"/>
      <c r="L546" s="2"/>
      <c r="M546" s="2"/>
      <c r="N546" s="2"/>
    </row>
    <row r="547" spans="8:14" ht="13.5">
      <c r="H547" s="2"/>
      <c r="I547" s="2"/>
      <c r="J547" s="2"/>
      <c r="K547" s="2"/>
      <c r="L547" s="2"/>
      <c r="M547" s="2"/>
      <c r="N547" s="2"/>
    </row>
    <row r="548" spans="8:14" ht="13.5">
      <c r="H548" s="2"/>
      <c r="I548" s="2"/>
      <c r="J548" s="2"/>
      <c r="K548" s="2"/>
      <c r="L548" s="2"/>
      <c r="M548" s="2"/>
      <c r="N548" s="2"/>
    </row>
    <row r="549" spans="8:14" ht="13.5">
      <c r="H549" s="2"/>
      <c r="I549" s="2"/>
      <c r="J549" s="2"/>
      <c r="K549" s="2"/>
      <c r="L549" s="2"/>
      <c r="M549" s="2"/>
      <c r="N549" s="2"/>
    </row>
    <row r="550" spans="8:14" ht="13.5">
      <c r="H550" s="2"/>
      <c r="I550" s="2"/>
      <c r="J550" s="2"/>
      <c r="K550" s="2"/>
      <c r="L550" s="2"/>
      <c r="M550" s="2"/>
      <c r="N550" s="2"/>
    </row>
    <row r="551" spans="8:14" ht="13.5">
      <c r="H551" s="2"/>
      <c r="I551" s="2"/>
      <c r="J551" s="2"/>
      <c r="K551" s="2"/>
      <c r="L551" s="2"/>
      <c r="M551" s="2"/>
      <c r="N551" s="2"/>
    </row>
    <row r="552" spans="8:14" ht="13.5">
      <c r="H552" s="2"/>
      <c r="I552" s="2"/>
      <c r="J552" s="2"/>
      <c r="K552" s="2"/>
      <c r="L552" s="2"/>
      <c r="M552" s="2"/>
      <c r="N552" s="2"/>
    </row>
    <row r="553" spans="8:14" ht="13.5">
      <c r="H553" s="2"/>
      <c r="I553" s="2"/>
      <c r="J553" s="2"/>
      <c r="K553" s="2"/>
      <c r="L553" s="2"/>
      <c r="M553" s="2"/>
      <c r="N553" s="2"/>
    </row>
    <row r="554" spans="8:14" ht="13.5">
      <c r="H554" s="2"/>
      <c r="I554" s="2"/>
      <c r="J554" s="2"/>
      <c r="K554" s="2"/>
      <c r="L554" s="2"/>
      <c r="M554" s="2"/>
      <c r="N554" s="2"/>
    </row>
    <row r="555" spans="8:14" ht="13.5">
      <c r="H555" s="2"/>
      <c r="I555" s="2"/>
      <c r="J555" s="2"/>
      <c r="K555" s="2"/>
      <c r="L555" s="2"/>
      <c r="M555" s="2"/>
      <c r="N555" s="2"/>
    </row>
    <row r="556" spans="8:14" ht="13.5">
      <c r="H556" s="2"/>
      <c r="I556" s="2"/>
      <c r="J556" s="2"/>
      <c r="K556" s="2"/>
      <c r="L556" s="2"/>
      <c r="M556" s="2"/>
      <c r="N556" s="2"/>
    </row>
    <row r="557" spans="8:14" ht="13.5">
      <c r="H557" s="2"/>
      <c r="I557" s="2"/>
      <c r="J557" s="2"/>
      <c r="K557" s="2"/>
      <c r="L557" s="2"/>
      <c r="M557" s="2"/>
      <c r="N557" s="2"/>
    </row>
    <row r="558" spans="8:14" ht="13.5">
      <c r="H558" s="2"/>
      <c r="I558" s="2"/>
      <c r="J558" s="2"/>
      <c r="K558" s="2"/>
      <c r="L558" s="2"/>
      <c r="M558" s="2"/>
      <c r="N558" s="2"/>
    </row>
    <row r="559" spans="8:14" ht="13.5">
      <c r="H559" s="2"/>
      <c r="I559" s="2"/>
      <c r="J559" s="2"/>
      <c r="K559" s="2"/>
      <c r="L559" s="2"/>
      <c r="M559" s="2"/>
      <c r="N559" s="2"/>
    </row>
    <row r="560" spans="8:14" ht="13.5">
      <c r="H560" s="2"/>
      <c r="I560" s="2"/>
      <c r="J560" s="2"/>
      <c r="K560" s="2"/>
      <c r="L560" s="2"/>
      <c r="M560" s="2"/>
      <c r="N560" s="2"/>
    </row>
    <row r="561" spans="8:14" ht="13.5">
      <c r="H561" s="2"/>
      <c r="I561" s="2"/>
      <c r="J561" s="2"/>
      <c r="K561" s="2"/>
      <c r="L561" s="2"/>
      <c r="M561" s="2"/>
      <c r="N561" s="2"/>
    </row>
    <row r="562" spans="8:14" ht="13.5">
      <c r="H562" s="2"/>
      <c r="I562" s="2"/>
      <c r="J562" s="2"/>
      <c r="K562" s="2"/>
      <c r="L562" s="2"/>
      <c r="M562" s="2"/>
      <c r="N562" s="2"/>
    </row>
    <row r="563" spans="8:14" ht="13.5">
      <c r="H563" s="2"/>
      <c r="I563" s="2"/>
      <c r="J563" s="2"/>
      <c r="K563" s="2"/>
      <c r="L563" s="2"/>
      <c r="M563" s="2"/>
      <c r="N563" s="2"/>
    </row>
    <row r="564" spans="8:14" ht="13.5">
      <c r="H564" s="2"/>
      <c r="I564" s="2"/>
      <c r="J564" s="2"/>
      <c r="K564" s="2"/>
      <c r="L564" s="2"/>
      <c r="M564" s="2"/>
      <c r="N564" s="2"/>
    </row>
    <row r="565" spans="8:14" ht="13.5">
      <c r="H565" s="2"/>
      <c r="I565" s="2"/>
      <c r="J565" s="2"/>
      <c r="K565" s="2"/>
      <c r="L565" s="2"/>
      <c r="M565" s="2"/>
      <c r="N565" s="2"/>
    </row>
    <row r="566" spans="8:14" ht="13.5">
      <c r="H566" s="2"/>
      <c r="I566" s="2"/>
      <c r="J566" s="2"/>
      <c r="K566" s="2"/>
      <c r="L566" s="2"/>
      <c r="M566" s="2"/>
      <c r="N566" s="2"/>
    </row>
    <row r="567" spans="8:14" ht="13.5">
      <c r="H567" s="2"/>
      <c r="I567" s="2"/>
      <c r="J567" s="2"/>
      <c r="K567" s="2"/>
      <c r="L567" s="2"/>
      <c r="M567" s="2"/>
      <c r="N567" s="2"/>
    </row>
    <row r="568" spans="8:14" ht="13.5">
      <c r="H568" s="2"/>
      <c r="I568" s="2"/>
      <c r="J568" s="2"/>
      <c r="K568" s="2"/>
      <c r="L568" s="2"/>
      <c r="M568" s="2"/>
      <c r="N568" s="2"/>
    </row>
    <row r="569" spans="8:14" ht="13.5">
      <c r="H569" s="2"/>
      <c r="I569" s="2"/>
      <c r="J569" s="2"/>
      <c r="K569" s="2"/>
      <c r="L569" s="2"/>
      <c r="M569" s="2"/>
      <c r="N569" s="2"/>
    </row>
    <row r="570" spans="8:14" ht="13.5">
      <c r="H570" s="2"/>
      <c r="I570" s="2"/>
      <c r="J570" s="2"/>
      <c r="K570" s="2"/>
      <c r="L570" s="2"/>
      <c r="M570" s="2"/>
      <c r="N570" s="2"/>
    </row>
    <row r="571" spans="8:14" ht="13.5">
      <c r="H571" s="2"/>
      <c r="I571" s="2"/>
      <c r="J571" s="2"/>
      <c r="K571" s="2"/>
      <c r="L571" s="2"/>
      <c r="M571" s="2"/>
      <c r="N571" s="2"/>
    </row>
    <row r="572" spans="8:14" ht="13.5">
      <c r="H572" s="2"/>
      <c r="I572" s="2"/>
      <c r="J572" s="2"/>
      <c r="K572" s="2"/>
      <c r="L572" s="2"/>
      <c r="M572" s="2"/>
      <c r="N572" s="2"/>
    </row>
    <row r="573" spans="8:14" ht="13.5">
      <c r="H573" s="2"/>
      <c r="I573" s="2"/>
      <c r="J573" s="2"/>
      <c r="K573" s="2"/>
      <c r="L573" s="2"/>
      <c r="M573" s="2"/>
      <c r="N573" s="2"/>
    </row>
    <row r="574" spans="8:14" ht="13.5">
      <c r="H574" s="2"/>
      <c r="I574" s="2"/>
      <c r="J574" s="2"/>
      <c r="K574" s="2"/>
      <c r="L574" s="2"/>
      <c r="M574" s="2"/>
      <c r="N574" s="2"/>
    </row>
    <row r="575" spans="8:14" ht="13.5">
      <c r="H575" s="2"/>
      <c r="I575" s="2"/>
      <c r="J575" s="2"/>
      <c r="K575" s="2"/>
      <c r="L575" s="2"/>
      <c r="M575" s="2"/>
      <c r="N575" s="2"/>
    </row>
    <row r="576" spans="8:14" ht="13.5">
      <c r="H576" s="2"/>
      <c r="I576" s="2"/>
      <c r="J576" s="2"/>
      <c r="K576" s="2"/>
      <c r="L576" s="2"/>
      <c r="M576" s="2"/>
      <c r="N576" s="2"/>
    </row>
    <row r="577" spans="8:14" ht="13.5">
      <c r="H577" s="2"/>
      <c r="I577" s="2"/>
      <c r="J577" s="2"/>
      <c r="K577" s="2"/>
      <c r="L577" s="2"/>
      <c r="M577" s="2"/>
      <c r="N577" s="2"/>
    </row>
    <row r="578" spans="8:14" ht="13.5">
      <c r="H578" s="2"/>
      <c r="I578" s="2"/>
      <c r="J578" s="2"/>
      <c r="K578" s="2"/>
      <c r="L578" s="2"/>
      <c r="M578" s="2"/>
      <c r="N578" s="2"/>
    </row>
  </sheetData>
  <sheetProtection/>
  <mergeCells count="33">
    <mergeCell ref="H101:I101"/>
    <mergeCell ref="J101:K101"/>
    <mergeCell ref="L101:N101"/>
    <mergeCell ref="H17:I17"/>
    <mergeCell ref="J17:K17"/>
    <mergeCell ref="J63:K63"/>
    <mergeCell ref="L17:N17"/>
    <mergeCell ref="L43:N43"/>
    <mergeCell ref="J43:K43"/>
    <mergeCell ref="H43:I43"/>
    <mergeCell ref="H6:I6"/>
    <mergeCell ref="J6:K6"/>
    <mergeCell ref="L6:N6"/>
    <mergeCell ref="H9:I9"/>
    <mergeCell ref="J9:K9"/>
    <mergeCell ref="L9:N9"/>
    <mergeCell ref="L24:N24"/>
    <mergeCell ref="H34:I34"/>
    <mergeCell ref="J34:K34"/>
    <mergeCell ref="H63:I63"/>
    <mergeCell ref="L51:N51"/>
    <mergeCell ref="L34:N34"/>
    <mergeCell ref="H51:I51"/>
    <mergeCell ref="J51:K51"/>
    <mergeCell ref="H24:I24"/>
    <mergeCell ref="J24:K24"/>
    <mergeCell ref="H70:I70"/>
    <mergeCell ref="J70:K70"/>
    <mergeCell ref="L70:N70"/>
    <mergeCell ref="L63:N63"/>
    <mergeCell ref="H85:I85"/>
    <mergeCell ref="J85:K85"/>
    <mergeCell ref="L85:N85"/>
  </mergeCells>
  <printOptions/>
  <pageMargins left="0.7" right="0.7" top="0.75" bottom="0.75" header="0.3" footer="0.3"/>
  <pageSetup fitToHeight="0" fitToWidth="1" horizontalDpi="600" verticalDpi="600" orientation="landscape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Cochrane</dc:creator>
  <cp:keywords/>
  <dc:description/>
  <cp:lastModifiedBy>Michael L Shakman</cp:lastModifiedBy>
  <cp:lastPrinted>2014-09-14T19:29:22Z</cp:lastPrinted>
  <dcterms:created xsi:type="dcterms:W3CDTF">2010-04-30T20:21:18Z</dcterms:created>
  <dcterms:modified xsi:type="dcterms:W3CDTF">2016-07-19T02:02:58Z</dcterms:modified>
  <cp:category/>
  <cp:version/>
  <cp:contentType/>
  <cp:contentStatus/>
</cp:coreProperties>
</file>